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4.2006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<sst xmlns="http://schemas.openxmlformats.org/spreadsheetml/2006/main" count="112" uniqueCount="69">
  <si>
    <t>Item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</si>
  <si>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</si>
  <si>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</si>
  <si>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</si>
  <si>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</si>
  <si>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</si>
  <si>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</si>
  <si>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</si>
  <si>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</si>
  <si>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</si>
  <si>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Unidade</t>
  </si>
  <si>
    <t>V. Unit. (R$)</t>
  </si>
  <si>
    <t>EMPRESA 1</t>
  </si>
  <si>
    <t>EMPRESA 2</t>
  </si>
  <si>
    <t>EMPRESA 3</t>
  </si>
  <si>
    <t>EMPRESA 4</t>
  </si>
  <si>
    <t>Caixa</t>
  </si>
  <si>
    <t>EMPRESA 5</t>
  </si>
  <si>
    <t>CUSTO MÉDIO</t>
  </si>
  <si>
    <t>PLANILHA DE CUSTOS</t>
  </si>
  <si>
    <t>V.Total (R$)</t>
  </si>
  <si>
    <t>Qtidade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</si>
  <si>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</si>
  <si>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</si>
  <si>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</si>
  <si>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</si>
  <si>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</si>
  <si>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</si>
  <si>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</si>
  <si>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</si>
  <si>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</si>
  <si>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Bobina</t>
  </si>
  <si>
    <t>Tubo</t>
  </si>
  <si>
    <t>Pacote</t>
  </si>
  <si>
    <t>1.1.19</t>
  </si>
  <si>
    <t>1.1.20</t>
  </si>
  <si>
    <t>1.1.21</t>
  </si>
  <si>
    <t>1.1.22</t>
  </si>
  <si>
    <t>1.1.23</t>
  </si>
  <si>
    <t>1.1.24</t>
  </si>
  <si>
    <t>1.1.25</t>
  </si>
  <si>
    <t>e1 niehues</t>
  </si>
  <si>
    <t>e3 dga</t>
  </si>
  <si>
    <t>Empresa 3:  Orçamento emitido em 5/4/2006.</t>
  </si>
  <si>
    <t>e4 curitiba</t>
  </si>
  <si>
    <t>e5 lunardelli</t>
  </si>
  <si>
    <t>EMPRESA 6</t>
  </si>
  <si>
    <t>e6 rak</t>
  </si>
  <si>
    <t>EMPRESA 7</t>
  </si>
  <si>
    <t>número de cotações</t>
  </si>
  <si>
    <t>e7 fetton</t>
  </si>
  <si>
    <t>Empresa 7:  Orçamento emitido em 7/4/2006.</t>
  </si>
  <si>
    <t>EMPRESA 8</t>
  </si>
  <si>
    <t>EMPRESA 9</t>
  </si>
  <si>
    <t>e8 sfrp</t>
  </si>
  <si>
    <t>e9 catambria</t>
  </si>
  <si>
    <t>e10 infotriz</t>
  </si>
  <si>
    <t>EMPRESA 10</t>
  </si>
  <si>
    <t>EMPRESA 11</t>
  </si>
  <si>
    <t>e11 garcia</t>
  </si>
  <si>
    <t>Empresa 4:  Orçamento emitido em 5/4/2006, ratificado em 10/5/2006.</t>
  </si>
  <si>
    <t>Empresa 6:  Orçamento emitido em 7/4/2006, ratificado em 10/5/2006.</t>
  </si>
  <si>
    <t>Empresa 8:  Orçamento emitido em 20/4/2006, ratificado em 10/5/2006.</t>
  </si>
  <si>
    <t>Empresa 9:  Orçamento emitido em 20/4/2006, ratificado em 11/5/2006.</t>
  </si>
  <si>
    <t>Empresa 10:  Orçamento emitido em 24/4/2006, ratificado em 10/5/2006.</t>
  </si>
  <si>
    <t>Empresa 11: Orçamento emitido em 24/4/2006, retificado em 12/5/2006.</t>
  </si>
  <si>
    <t>Empresa 2:  Orçamento emitido em 5/4/2006.</t>
  </si>
  <si>
    <t>Empresa 1:  Orçamento emitido em 5/4/2006, ratificado em 18/5/2006.</t>
  </si>
  <si>
    <t>Empresa 5:  Orçamento emitido em 4/4/2006, ratificado em 10/5/2006.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</si>
</sst>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;[Red]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="85" zoomScaleNormal="85" workbookViewId="0" topLeftCell="A3">
      <selection activeCell="A31" sqref="A31:A41"/>
    </sheetView>
  </sheetViews>
  <sheetFormatPr defaultColWidth="9.140625" defaultRowHeight="12.75"/>
  <cols>
    <col min="1" max="27" width="7.8515625" style="0" customWidth="1"/>
  </cols>
  <sheetData>
    <row r="1" spans="1:27" ht="19.5" customHeight="1">
      <c r="A1" s="19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9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</row>
    <row r="3" spans="3:29" ht="12.75" customHeight="1">
      <c r="C3" s="1"/>
      <c r="D3" s="20" t="s">
        <v>12</v>
      </c>
      <c r="E3" s="21"/>
      <c r="F3" s="20" t="s">
        <v>13</v>
      </c>
      <c r="G3" s="21"/>
      <c r="H3" s="20" t="s">
        <v>14</v>
      </c>
      <c r="I3" s="21"/>
      <c r="J3" s="20" t="s">
        <v>15</v>
      </c>
      <c r="K3" s="21"/>
      <c r="L3" s="20" t="s">
        <v>17</v>
      </c>
      <c r="M3" s="21"/>
      <c r="N3" s="20" t="s">
        <v>46</v>
      </c>
      <c r="O3" s="21"/>
      <c r="P3" s="20" t="s">
        <v>48</v>
      </c>
      <c r="Q3" s="21"/>
      <c r="R3" s="20" t="s">
        <v>52</v>
      </c>
      <c r="S3" s="21"/>
      <c r="T3" s="20" t="s">
        <v>53</v>
      </c>
      <c r="U3" s="21"/>
      <c r="V3" s="20" t="s">
        <v>57</v>
      </c>
      <c r="W3" s="21"/>
      <c r="X3" s="20" t="s">
        <v>58</v>
      </c>
      <c r="Y3" s="21"/>
      <c r="Z3" s="22" t="s">
        <v>18</v>
      </c>
      <c r="AA3" s="23"/>
      <c r="AB3" s="4"/>
      <c r="AC3" s="4"/>
    </row>
    <row r="4" spans="1:29" ht="38.25">
      <c r="A4" s="9" t="s">
        <v>0</v>
      </c>
      <c r="B4" s="9" t="s">
        <v>21</v>
      </c>
      <c r="C4" s="9" t="s">
        <v>10</v>
      </c>
      <c r="D4" s="10" t="s">
        <v>11</v>
      </c>
      <c r="E4" s="10" t="s">
        <v>20</v>
      </c>
      <c r="F4" s="10" t="s">
        <v>11</v>
      </c>
      <c r="G4" s="10" t="s">
        <v>20</v>
      </c>
      <c r="H4" s="10" t="s">
        <v>11</v>
      </c>
      <c r="I4" s="10" t="s">
        <v>20</v>
      </c>
      <c r="J4" s="10" t="s">
        <v>11</v>
      </c>
      <c r="K4" s="10" t="s">
        <v>20</v>
      </c>
      <c r="L4" s="10" t="s">
        <v>11</v>
      </c>
      <c r="M4" s="10" t="s">
        <v>20</v>
      </c>
      <c r="N4" s="10" t="s">
        <v>11</v>
      </c>
      <c r="O4" s="10" t="s">
        <v>20</v>
      </c>
      <c r="P4" s="10" t="s">
        <v>11</v>
      </c>
      <c r="Q4" s="10" t="s">
        <v>20</v>
      </c>
      <c r="R4" s="10" t="s">
        <v>11</v>
      </c>
      <c r="S4" s="10" t="s">
        <v>20</v>
      </c>
      <c r="T4" s="10" t="s">
        <v>11</v>
      </c>
      <c r="U4" s="10" t="s">
        <v>20</v>
      </c>
      <c r="V4" s="10" t="s">
        <v>11</v>
      </c>
      <c r="W4" s="10" t="s">
        <v>20</v>
      </c>
      <c r="X4" s="10" t="s">
        <v>11</v>
      </c>
      <c r="Y4" s="10" t="s">
        <v>20</v>
      </c>
      <c r="Z4" s="10" t="s">
        <v>11</v>
      </c>
      <c r="AA4" s="10" t="s">
        <v>20</v>
      </c>
      <c r="AB4" s="6" t="s">
        <v>49</v>
      </c>
      <c r="AC4" s="4"/>
    </row>
    <row r="5" spans="1:29" ht="12.75">
      <c r="A5" s="11" t="s">
        <v>1</v>
      </c>
      <c r="B5" s="12">
        <v>120</v>
      </c>
      <c r="C5" s="13" t="s">
        <v>31</v>
      </c>
      <c r="D5" s="14"/>
      <c r="E5" s="14"/>
      <c r="F5" s="14">
        <v>62.5</v>
      </c>
      <c r="G5" s="14">
        <f>F5*B5</f>
        <v>7500</v>
      </c>
      <c r="H5" s="14"/>
      <c r="I5" s="15"/>
      <c r="J5" s="14"/>
      <c r="K5" s="14"/>
      <c r="L5" s="14"/>
      <c r="M5" s="14"/>
      <c r="N5" s="14"/>
      <c r="O5" s="14"/>
      <c r="P5" s="14"/>
      <c r="Q5" s="14"/>
      <c r="R5" s="14"/>
      <c r="S5" s="14">
        <f>R5*B5</f>
        <v>0</v>
      </c>
      <c r="T5" s="14">
        <v>56.95</v>
      </c>
      <c r="U5" s="14">
        <f>T5*B5</f>
        <v>6834</v>
      </c>
      <c r="V5" s="14"/>
      <c r="W5" s="14"/>
      <c r="X5" s="14"/>
      <c r="Y5" s="14"/>
      <c r="Z5" s="14">
        <f>ROUND(AVERAGE(D5,F5,H5,J5,L5,N5,P5,R5,T5,V5,X5),2)</f>
        <v>59.73</v>
      </c>
      <c r="AA5" s="14">
        <f aca="true" t="shared" si="0" ref="AA5:AA29">Z5*B5</f>
        <v>7167.599999999999</v>
      </c>
      <c r="AB5" s="7">
        <f>COUNT(D5,F5,H5,J5,L5,N5,P5,R5,T5,V5,X5)</f>
        <v>2</v>
      </c>
      <c r="AC5" s="4"/>
    </row>
    <row r="6" spans="1:29" ht="12.75">
      <c r="A6" s="11" t="s">
        <v>2</v>
      </c>
      <c r="B6" s="12">
        <v>30</v>
      </c>
      <c r="C6" s="13" t="s">
        <v>31</v>
      </c>
      <c r="D6" s="14"/>
      <c r="E6" s="14"/>
      <c r="F6" s="14"/>
      <c r="G6" s="14"/>
      <c r="H6" s="14"/>
      <c r="I6" s="15"/>
      <c r="J6" s="14">
        <v>46.16</v>
      </c>
      <c r="K6" s="14">
        <f aca="true" t="shared" si="1" ref="K6:K29">J6*B6</f>
        <v>1384.8</v>
      </c>
      <c r="L6" s="14">
        <v>55.2</v>
      </c>
      <c r="M6" s="14">
        <f aca="true" t="shared" si="2" ref="M6:M27">L6*B6</f>
        <v>1656</v>
      </c>
      <c r="N6" s="14"/>
      <c r="O6" s="14"/>
      <c r="P6" s="14"/>
      <c r="Q6" s="14"/>
      <c r="R6" s="14">
        <v>54.38</v>
      </c>
      <c r="S6" s="14">
        <f aca="true" t="shared" si="3" ref="S6:S29">R6*B6</f>
        <v>1631.4</v>
      </c>
      <c r="T6" s="14"/>
      <c r="U6" s="14"/>
      <c r="V6" s="14">
        <v>29</v>
      </c>
      <c r="W6" s="14">
        <f aca="true" t="shared" si="4" ref="W6:W29">V6*B6</f>
        <v>870</v>
      </c>
      <c r="X6" s="14"/>
      <c r="Y6" s="14"/>
      <c r="Z6" s="14">
        <f>ROUND(AVERAGE(D6,F6,H6,J6,L6,N6,P6,R6,T6,V6,X6),2)</f>
        <v>46.19</v>
      </c>
      <c r="AA6" s="14">
        <f t="shared" si="0"/>
        <v>1385.6999999999998</v>
      </c>
      <c r="AB6" s="7">
        <f aca="true" t="shared" si="5" ref="AB6:AB29">COUNT(D6,F6,H6,J6,L6,N6,P6,R6,T6,V6,X6)</f>
        <v>4</v>
      </c>
      <c r="AC6" s="4"/>
    </row>
    <row r="7" spans="1:29" ht="12.75">
      <c r="A7" s="11" t="s">
        <v>3</v>
      </c>
      <c r="B7" s="12">
        <v>3000</v>
      </c>
      <c r="C7" s="13" t="s">
        <v>10</v>
      </c>
      <c r="D7" s="14"/>
      <c r="E7" s="14"/>
      <c r="F7" s="14"/>
      <c r="G7" s="14"/>
      <c r="H7" s="14"/>
      <c r="I7" s="15"/>
      <c r="J7" s="14"/>
      <c r="K7" s="14"/>
      <c r="L7" s="14"/>
      <c r="M7" s="14"/>
      <c r="N7" s="14">
        <v>0.9</v>
      </c>
      <c r="O7" s="14">
        <f aca="true" t="shared" si="6" ref="O7:O29">B7*N7</f>
        <v>2700</v>
      </c>
      <c r="P7" s="14">
        <v>1.88</v>
      </c>
      <c r="Q7" s="14">
        <f aca="true" t="shared" si="7" ref="Q7:Q29">P7*B7</f>
        <v>5640</v>
      </c>
      <c r="R7" s="14"/>
      <c r="S7" s="14"/>
      <c r="T7" s="14"/>
      <c r="U7" s="14"/>
      <c r="V7" s="14"/>
      <c r="W7" s="14"/>
      <c r="X7" s="14">
        <v>1.13</v>
      </c>
      <c r="Y7" s="14">
        <f>X7*B7</f>
        <v>3389.9999999999995</v>
      </c>
      <c r="Z7" s="14">
        <f>ROUND(AVERAGE(D7,F7,H7,J7,L7,N7,P7,R7,T7,V7,X7),2)</f>
        <v>1.3</v>
      </c>
      <c r="AA7" s="14">
        <f t="shared" si="0"/>
        <v>3900</v>
      </c>
      <c r="AB7" s="7">
        <f t="shared" si="5"/>
        <v>3</v>
      </c>
      <c r="AC7" s="4"/>
    </row>
    <row r="8" spans="1:29" ht="12.75">
      <c r="A8" s="11" t="s">
        <v>4</v>
      </c>
      <c r="B8" s="12">
        <v>6000</v>
      </c>
      <c r="C8" s="13" t="s">
        <v>10</v>
      </c>
      <c r="D8" s="14"/>
      <c r="E8" s="14"/>
      <c r="F8" s="14"/>
      <c r="G8" s="14"/>
      <c r="H8" s="14"/>
      <c r="I8" s="15"/>
      <c r="J8" s="14">
        <v>0.99</v>
      </c>
      <c r="K8" s="14">
        <f t="shared" si="1"/>
        <v>5940</v>
      </c>
      <c r="L8" s="14">
        <v>1.27</v>
      </c>
      <c r="M8" s="14">
        <f t="shared" si="2"/>
        <v>7620</v>
      </c>
      <c r="N8" s="14"/>
      <c r="O8" s="14"/>
      <c r="P8" s="14">
        <v>1.1</v>
      </c>
      <c r="Q8" s="14">
        <f t="shared" si="7"/>
        <v>6600.000000000001</v>
      </c>
      <c r="R8" s="14">
        <v>0.91</v>
      </c>
      <c r="S8" s="14">
        <f t="shared" si="3"/>
        <v>5460</v>
      </c>
      <c r="T8" s="14"/>
      <c r="U8" s="14"/>
      <c r="V8" s="14">
        <v>1.1</v>
      </c>
      <c r="W8" s="14">
        <f t="shared" si="4"/>
        <v>6600.000000000001</v>
      </c>
      <c r="X8" s="14">
        <v>0.85</v>
      </c>
      <c r="Y8" s="14">
        <f>X8*B8</f>
        <v>5100</v>
      </c>
      <c r="Z8" s="14">
        <f>ROUND(AVERAGE(D8,F8,H8,J8,L8,N8,P8,R8,T8,V8,X8),2)</f>
        <v>1.04</v>
      </c>
      <c r="AA8" s="14">
        <f t="shared" si="0"/>
        <v>6240</v>
      </c>
      <c r="AB8" s="7">
        <f t="shared" si="5"/>
        <v>6</v>
      </c>
      <c r="AC8" s="4"/>
    </row>
    <row r="9" spans="1:29" s="2" customFormat="1" ht="12.75">
      <c r="A9" s="11" t="s">
        <v>5</v>
      </c>
      <c r="B9" s="12">
        <v>2000</v>
      </c>
      <c r="C9" s="13" t="s">
        <v>10</v>
      </c>
      <c r="D9" s="14"/>
      <c r="E9" s="14"/>
      <c r="F9" s="14"/>
      <c r="G9" s="14"/>
      <c r="H9" s="14"/>
      <c r="I9" s="15"/>
      <c r="J9" s="14">
        <f>11.15/12</f>
        <v>0.9291666666666667</v>
      </c>
      <c r="K9" s="14">
        <v>1860</v>
      </c>
      <c r="L9" s="14">
        <v>1.05</v>
      </c>
      <c r="M9" s="14">
        <f t="shared" si="2"/>
        <v>2100</v>
      </c>
      <c r="N9" s="14"/>
      <c r="O9" s="14"/>
      <c r="P9" s="14">
        <v>0.55</v>
      </c>
      <c r="Q9" s="14">
        <f t="shared" si="7"/>
        <v>1100</v>
      </c>
      <c r="R9" s="14">
        <v>0.7</v>
      </c>
      <c r="S9" s="14">
        <f t="shared" si="3"/>
        <v>1400</v>
      </c>
      <c r="T9" s="14"/>
      <c r="U9" s="14"/>
      <c r="V9" s="14">
        <v>1.5</v>
      </c>
      <c r="W9" s="14">
        <f t="shared" si="4"/>
        <v>3000</v>
      </c>
      <c r="X9" s="14"/>
      <c r="Y9" s="14"/>
      <c r="Z9" s="14">
        <f>ROUND(AVERAGE(D9,F9,H9,J9,L9,N9,P9,R9,T9,V9,X9),2)</f>
        <v>0.95</v>
      </c>
      <c r="AA9" s="14">
        <f t="shared" si="0"/>
        <v>1900</v>
      </c>
      <c r="AB9" s="7">
        <f t="shared" si="5"/>
        <v>5</v>
      </c>
      <c r="AC9" s="8"/>
    </row>
    <row r="10" spans="1:29" ht="12.75">
      <c r="A10" s="11" t="s">
        <v>6</v>
      </c>
      <c r="B10" s="12">
        <v>100</v>
      </c>
      <c r="C10" s="13" t="s">
        <v>10</v>
      </c>
      <c r="D10" s="14">
        <v>132</v>
      </c>
      <c r="E10" s="14">
        <f>D10*B10</f>
        <v>13200</v>
      </c>
      <c r="F10" s="14"/>
      <c r="G10" s="14"/>
      <c r="H10" s="14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>
        <v>59</v>
      </c>
      <c r="W10" s="14">
        <f t="shared" si="4"/>
        <v>5900</v>
      </c>
      <c r="X10" s="14"/>
      <c r="Y10" s="14"/>
      <c r="Z10" s="14">
        <f aca="true" t="shared" si="8" ref="Z10:Z29">ROUND(AVERAGE(D10,F10,H10,J10,L10,N10,P10,R10,T10,V10,X10),2)</f>
        <v>95.5</v>
      </c>
      <c r="AA10" s="14">
        <f t="shared" si="0"/>
        <v>9550</v>
      </c>
      <c r="AB10" s="7">
        <f t="shared" si="5"/>
        <v>2</v>
      </c>
      <c r="AC10" s="4"/>
    </row>
    <row r="11" spans="1:29" ht="12.75">
      <c r="A11" s="11" t="s">
        <v>7</v>
      </c>
      <c r="B11" s="12">
        <v>1200</v>
      </c>
      <c r="C11" s="13" t="s">
        <v>16</v>
      </c>
      <c r="D11" s="14"/>
      <c r="E11" s="14"/>
      <c r="F11" s="14"/>
      <c r="G11" s="14"/>
      <c r="H11" s="14"/>
      <c r="I11" s="15"/>
      <c r="J11" s="14">
        <v>0.73</v>
      </c>
      <c r="K11" s="14">
        <f t="shared" si="1"/>
        <v>876</v>
      </c>
      <c r="L11" s="14">
        <v>1.38</v>
      </c>
      <c r="M11" s="14">
        <f t="shared" si="2"/>
        <v>1655.9999999999998</v>
      </c>
      <c r="N11" s="14"/>
      <c r="O11" s="14"/>
      <c r="P11" s="14">
        <v>1</v>
      </c>
      <c r="Q11" s="14">
        <f t="shared" si="7"/>
        <v>1200</v>
      </c>
      <c r="R11" s="14">
        <v>1.3</v>
      </c>
      <c r="S11" s="14">
        <f t="shared" si="3"/>
        <v>1560</v>
      </c>
      <c r="T11" s="14">
        <v>1.1</v>
      </c>
      <c r="U11" s="14">
        <f>T11*B11</f>
        <v>1320</v>
      </c>
      <c r="V11" s="14">
        <v>1.5</v>
      </c>
      <c r="W11" s="14">
        <f t="shared" si="4"/>
        <v>1800</v>
      </c>
      <c r="X11" s="14"/>
      <c r="Y11" s="14"/>
      <c r="Z11" s="14">
        <f t="shared" si="8"/>
        <v>1.17</v>
      </c>
      <c r="AA11" s="14">
        <f t="shared" si="0"/>
        <v>1404</v>
      </c>
      <c r="AB11" s="7">
        <f t="shared" si="5"/>
        <v>6</v>
      </c>
      <c r="AC11" s="4"/>
    </row>
    <row r="12" spans="1:29" ht="12.75">
      <c r="A12" s="11" t="s">
        <v>8</v>
      </c>
      <c r="B12" s="12">
        <v>1200</v>
      </c>
      <c r="C12" s="13" t="s">
        <v>16</v>
      </c>
      <c r="D12" s="14"/>
      <c r="E12" s="14"/>
      <c r="F12" s="14"/>
      <c r="G12" s="14"/>
      <c r="H12" s="14"/>
      <c r="I12" s="15"/>
      <c r="J12" s="14">
        <v>0.96</v>
      </c>
      <c r="K12" s="14">
        <f t="shared" si="1"/>
        <v>1152</v>
      </c>
      <c r="L12" s="14">
        <v>1.7</v>
      </c>
      <c r="M12" s="14">
        <f t="shared" si="2"/>
        <v>2040</v>
      </c>
      <c r="N12" s="14"/>
      <c r="O12" s="14"/>
      <c r="P12" s="14">
        <v>1.22</v>
      </c>
      <c r="Q12" s="14">
        <f t="shared" si="7"/>
        <v>1464</v>
      </c>
      <c r="R12" s="14">
        <v>1.5</v>
      </c>
      <c r="S12" s="14">
        <f t="shared" si="3"/>
        <v>1800</v>
      </c>
      <c r="T12" s="14">
        <v>1.35</v>
      </c>
      <c r="U12" s="14">
        <f>T12*B12</f>
        <v>1620</v>
      </c>
      <c r="V12" s="14">
        <v>1.9</v>
      </c>
      <c r="W12" s="14">
        <f t="shared" si="4"/>
        <v>2280</v>
      </c>
      <c r="X12" s="14"/>
      <c r="Y12" s="14"/>
      <c r="Z12" s="14">
        <f t="shared" si="8"/>
        <v>1.44</v>
      </c>
      <c r="AA12" s="14">
        <f t="shared" si="0"/>
        <v>1728</v>
      </c>
      <c r="AB12" s="7">
        <f t="shared" si="5"/>
        <v>6</v>
      </c>
      <c r="AC12" s="4"/>
    </row>
    <row r="13" spans="1:29" ht="12.75">
      <c r="A13" s="11" t="s">
        <v>9</v>
      </c>
      <c r="B13" s="12">
        <v>1200</v>
      </c>
      <c r="C13" s="13" t="s">
        <v>32</v>
      </c>
      <c r="D13" s="14"/>
      <c r="E13" s="14"/>
      <c r="F13" s="14"/>
      <c r="G13" s="14"/>
      <c r="H13" s="14"/>
      <c r="I13" s="15"/>
      <c r="J13" s="14">
        <v>0.28</v>
      </c>
      <c r="K13" s="14">
        <f t="shared" si="1"/>
        <v>336.00000000000006</v>
      </c>
      <c r="L13" s="14">
        <v>0.35</v>
      </c>
      <c r="M13" s="14">
        <f t="shared" si="2"/>
        <v>420</v>
      </c>
      <c r="N13" s="14">
        <v>0.74</v>
      </c>
      <c r="O13" s="14">
        <f t="shared" si="6"/>
        <v>888</v>
      </c>
      <c r="P13" s="14">
        <v>0.32</v>
      </c>
      <c r="Q13" s="14">
        <f t="shared" si="7"/>
        <v>384</v>
      </c>
      <c r="R13" s="14">
        <v>0.4</v>
      </c>
      <c r="S13" s="14">
        <f t="shared" si="3"/>
        <v>480</v>
      </c>
      <c r="T13" s="14"/>
      <c r="U13" s="14"/>
      <c r="V13" s="14">
        <v>0.6</v>
      </c>
      <c r="W13" s="14">
        <f t="shared" si="4"/>
        <v>720</v>
      </c>
      <c r="X13" s="14"/>
      <c r="Y13" s="14"/>
      <c r="Z13" s="14">
        <f t="shared" si="8"/>
        <v>0.45</v>
      </c>
      <c r="AA13" s="14">
        <f t="shared" si="0"/>
        <v>540</v>
      </c>
      <c r="AB13" s="7">
        <f t="shared" si="5"/>
        <v>6</v>
      </c>
      <c r="AC13" s="4"/>
    </row>
    <row r="14" spans="1:29" ht="12.75">
      <c r="A14" s="11" t="s">
        <v>22</v>
      </c>
      <c r="B14" s="12">
        <v>3000</v>
      </c>
      <c r="C14" s="13" t="s">
        <v>10</v>
      </c>
      <c r="D14" s="14"/>
      <c r="E14" s="14"/>
      <c r="F14" s="14"/>
      <c r="G14" s="14"/>
      <c r="H14" s="14"/>
      <c r="I14" s="15"/>
      <c r="J14" s="14">
        <v>2.06</v>
      </c>
      <c r="K14" s="14">
        <f t="shared" si="1"/>
        <v>6180</v>
      </c>
      <c r="L14" s="14">
        <v>0.6</v>
      </c>
      <c r="M14" s="14">
        <f t="shared" si="2"/>
        <v>1800</v>
      </c>
      <c r="N14" s="14"/>
      <c r="O14" s="14"/>
      <c r="P14" s="14">
        <v>1.24</v>
      </c>
      <c r="Q14" s="14">
        <f t="shared" si="7"/>
        <v>3720</v>
      </c>
      <c r="R14" s="14">
        <v>1.15</v>
      </c>
      <c r="S14" s="14">
        <f t="shared" si="3"/>
        <v>3449.9999999999995</v>
      </c>
      <c r="T14" s="14"/>
      <c r="U14" s="14"/>
      <c r="V14" s="14">
        <v>1.1</v>
      </c>
      <c r="W14" s="14">
        <f t="shared" si="4"/>
        <v>3300.0000000000005</v>
      </c>
      <c r="X14" s="14"/>
      <c r="Y14" s="14"/>
      <c r="Z14" s="14">
        <f t="shared" si="8"/>
        <v>1.23</v>
      </c>
      <c r="AA14" s="14">
        <f t="shared" si="0"/>
        <v>3690</v>
      </c>
      <c r="AB14" s="7">
        <f t="shared" si="5"/>
        <v>5</v>
      </c>
      <c r="AC14" s="4"/>
    </row>
    <row r="15" spans="1:29" ht="12.75">
      <c r="A15" s="11" t="s">
        <v>23</v>
      </c>
      <c r="B15" s="12">
        <v>3000</v>
      </c>
      <c r="C15" s="13" t="s">
        <v>16</v>
      </c>
      <c r="D15" s="14"/>
      <c r="E15" s="14"/>
      <c r="F15" s="14"/>
      <c r="G15" s="14"/>
      <c r="H15" s="14"/>
      <c r="I15" s="15"/>
      <c r="J15" s="14"/>
      <c r="K15" s="14"/>
      <c r="L15" s="14">
        <v>0.88</v>
      </c>
      <c r="M15" s="14">
        <f t="shared" si="2"/>
        <v>2640</v>
      </c>
      <c r="N15" s="14">
        <v>2.7</v>
      </c>
      <c r="O15" s="14">
        <f t="shared" si="6"/>
        <v>8100.000000000001</v>
      </c>
      <c r="P15" s="14">
        <v>0.62</v>
      </c>
      <c r="Q15" s="14">
        <f t="shared" si="7"/>
        <v>1860</v>
      </c>
      <c r="R15" s="14">
        <v>0.9</v>
      </c>
      <c r="S15" s="14">
        <f t="shared" si="3"/>
        <v>2700</v>
      </c>
      <c r="T15" s="14"/>
      <c r="U15" s="14"/>
      <c r="V15" s="14">
        <v>1.6</v>
      </c>
      <c r="W15" s="14">
        <f t="shared" si="4"/>
        <v>4800</v>
      </c>
      <c r="X15" s="14"/>
      <c r="Y15" s="14"/>
      <c r="Z15" s="14">
        <f t="shared" si="8"/>
        <v>1.34</v>
      </c>
      <c r="AA15" s="14">
        <f t="shared" si="0"/>
        <v>4020.0000000000005</v>
      </c>
      <c r="AB15" s="7">
        <f t="shared" si="5"/>
        <v>5</v>
      </c>
      <c r="AC15" s="4"/>
    </row>
    <row r="16" spans="1:29" ht="12.75">
      <c r="A16" s="11" t="s">
        <v>24</v>
      </c>
      <c r="B16" s="12">
        <v>150</v>
      </c>
      <c r="C16" s="13" t="s">
        <v>16</v>
      </c>
      <c r="D16" s="14"/>
      <c r="E16" s="14"/>
      <c r="F16" s="14"/>
      <c r="G16" s="14"/>
      <c r="H16" s="14"/>
      <c r="I16" s="15"/>
      <c r="J16" s="14"/>
      <c r="K16" s="14"/>
      <c r="L16" s="14">
        <v>4.82</v>
      </c>
      <c r="M16" s="14">
        <f t="shared" si="2"/>
        <v>723</v>
      </c>
      <c r="N16" s="14"/>
      <c r="O16" s="14"/>
      <c r="P16" s="14">
        <v>3.7</v>
      </c>
      <c r="Q16" s="14">
        <f t="shared" si="7"/>
        <v>555</v>
      </c>
      <c r="R16" s="14">
        <v>3.7</v>
      </c>
      <c r="S16" s="14">
        <f t="shared" si="3"/>
        <v>555</v>
      </c>
      <c r="T16" s="14"/>
      <c r="U16" s="14"/>
      <c r="V16" s="14">
        <v>3.5</v>
      </c>
      <c r="W16" s="14">
        <f t="shared" si="4"/>
        <v>525</v>
      </c>
      <c r="X16" s="14"/>
      <c r="Y16" s="14"/>
      <c r="Z16" s="14">
        <f t="shared" si="8"/>
        <v>3.93</v>
      </c>
      <c r="AA16" s="14">
        <f t="shared" si="0"/>
        <v>589.5</v>
      </c>
      <c r="AB16" s="7">
        <f t="shared" si="5"/>
        <v>4</v>
      </c>
      <c r="AC16" s="4"/>
    </row>
    <row r="17" spans="1:29" ht="12.75">
      <c r="A17" s="11" t="s">
        <v>25</v>
      </c>
      <c r="B17" s="12">
        <v>20</v>
      </c>
      <c r="C17" s="13" t="s">
        <v>16</v>
      </c>
      <c r="D17" s="14"/>
      <c r="E17" s="14"/>
      <c r="F17" s="14"/>
      <c r="G17" s="14"/>
      <c r="H17" s="14"/>
      <c r="I17" s="15"/>
      <c r="J17" s="14">
        <v>18.86</v>
      </c>
      <c r="K17" s="14">
        <f t="shared" si="1"/>
        <v>377.2</v>
      </c>
      <c r="L17" s="14">
        <v>20.16</v>
      </c>
      <c r="M17" s="14">
        <f t="shared" si="2"/>
        <v>403.2</v>
      </c>
      <c r="N17" s="14">
        <v>0.16</v>
      </c>
      <c r="O17" s="14">
        <f t="shared" si="6"/>
        <v>3.2</v>
      </c>
      <c r="P17" s="14">
        <v>21</v>
      </c>
      <c r="Q17" s="14">
        <f t="shared" si="7"/>
        <v>420</v>
      </c>
      <c r="R17" s="14">
        <v>16.84</v>
      </c>
      <c r="S17" s="14">
        <f t="shared" si="3"/>
        <v>336.8</v>
      </c>
      <c r="T17" s="14"/>
      <c r="U17" s="14"/>
      <c r="V17" s="14">
        <v>21</v>
      </c>
      <c r="W17" s="14">
        <f t="shared" si="4"/>
        <v>420</v>
      </c>
      <c r="X17" s="14"/>
      <c r="Y17" s="14"/>
      <c r="Z17" s="14">
        <f t="shared" si="8"/>
        <v>16.34</v>
      </c>
      <c r="AA17" s="14">
        <f t="shared" si="0"/>
        <v>326.8</v>
      </c>
      <c r="AB17" s="7">
        <f t="shared" si="5"/>
        <v>6</v>
      </c>
      <c r="AC17" s="4"/>
    </row>
    <row r="18" spans="1:29" ht="12.75">
      <c r="A18" s="11" t="s">
        <v>26</v>
      </c>
      <c r="B18" s="12">
        <v>600</v>
      </c>
      <c r="C18" s="13" t="s">
        <v>10</v>
      </c>
      <c r="D18" s="14"/>
      <c r="E18" s="14"/>
      <c r="F18" s="14"/>
      <c r="G18" s="14"/>
      <c r="H18" s="14"/>
      <c r="I18" s="15"/>
      <c r="J18" s="14">
        <v>6.98</v>
      </c>
      <c r="K18" s="14">
        <f t="shared" si="1"/>
        <v>4188</v>
      </c>
      <c r="L18" s="14"/>
      <c r="M18" s="14"/>
      <c r="N18" s="14"/>
      <c r="O18" s="14"/>
      <c r="P18" s="14">
        <v>5.19</v>
      </c>
      <c r="Q18" s="14">
        <f t="shared" si="7"/>
        <v>3114.0000000000005</v>
      </c>
      <c r="R18" s="14">
        <v>4.52</v>
      </c>
      <c r="S18" s="14">
        <f t="shared" si="3"/>
        <v>2711.9999999999995</v>
      </c>
      <c r="T18" s="14"/>
      <c r="U18" s="14"/>
      <c r="V18" s="14">
        <v>8.9</v>
      </c>
      <c r="W18" s="14">
        <f t="shared" si="4"/>
        <v>5340</v>
      </c>
      <c r="X18" s="14"/>
      <c r="Y18" s="14"/>
      <c r="Z18" s="14">
        <f t="shared" si="8"/>
        <v>6.4</v>
      </c>
      <c r="AA18" s="14">
        <f t="shared" si="0"/>
        <v>3840</v>
      </c>
      <c r="AB18" s="7">
        <f t="shared" si="5"/>
        <v>4</v>
      </c>
      <c r="AC18" s="4"/>
    </row>
    <row r="19" spans="1:29" ht="12.75">
      <c r="A19" s="11" t="s">
        <v>27</v>
      </c>
      <c r="B19" s="12">
        <v>600</v>
      </c>
      <c r="C19" s="13" t="s">
        <v>10</v>
      </c>
      <c r="D19" s="14"/>
      <c r="E19" s="14"/>
      <c r="F19" s="14"/>
      <c r="G19" s="14"/>
      <c r="H19" s="14"/>
      <c r="I19" s="15"/>
      <c r="J19" s="14">
        <v>3.82</v>
      </c>
      <c r="K19" s="14">
        <f t="shared" si="1"/>
        <v>2292</v>
      </c>
      <c r="L19" s="14"/>
      <c r="M19" s="14"/>
      <c r="N19" s="14">
        <v>3.7</v>
      </c>
      <c r="O19" s="14">
        <f t="shared" si="6"/>
        <v>2220</v>
      </c>
      <c r="P19" s="14">
        <v>3.32</v>
      </c>
      <c r="Q19" s="14">
        <f t="shared" si="7"/>
        <v>1992</v>
      </c>
      <c r="R19" s="14">
        <v>3.51</v>
      </c>
      <c r="S19" s="14">
        <f t="shared" si="3"/>
        <v>2106</v>
      </c>
      <c r="T19" s="14"/>
      <c r="U19" s="14"/>
      <c r="V19" s="14">
        <v>6.9</v>
      </c>
      <c r="W19" s="14">
        <f t="shared" si="4"/>
        <v>4140</v>
      </c>
      <c r="X19" s="14"/>
      <c r="Y19" s="14"/>
      <c r="Z19" s="14">
        <f t="shared" si="8"/>
        <v>4.25</v>
      </c>
      <c r="AA19" s="14">
        <f t="shared" si="0"/>
        <v>2550</v>
      </c>
      <c r="AB19" s="7">
        <f t="shared" si="5"/>
        <v>5</v>
      </c>
      <c r="AC19" s="4"/>
    </row>
    <row r="20" spans="1:29" ht="12.75">
      <c r="A20" s="11" t="s">
        <v>28</v>
      </c>
      <c r="B20" s="12">
        <v>1000</v>
      </c>
      <c r="C20" s="13" t="s">
        <v>10</v>
      </c>
      <c r="D20" s="14"/>
      <c r="E20" s="14"/>
      <c r="F20" s="14"/>
      <c r="G20" s="14"/>
      <c r="H20" s="14"/>
      <c r="I20" s="15"/>
      <c r="J20" s="14">
        <f>15.09/12</f>
        <v>1.2575</v>
      </c>
      <c r="K20" s="14">
        <v>1260</v>
      </c>
      <c r="L20" s="14"/>
      <c r="M20" s="14"/>
      <c r="N20" s="14">
        <v>1.25</v>
      </c>
      <c r="O20" s="14">
        <f t="shared" si="6"/>
        <v>1250</v>
      </c>
      <c r="P20" s="14"/>
      <c r="Q20" s="14"/>
      <c r="R20" s="14">
        <v>1.75</v>
      </c>
      <c r="S20" s="14">
        <f t="shared" si="3"/>
        <v>1750</v>
      </c>
      <c r="T20" s="14"/>
      <c r="U20" s="14"/>
      <c r="V20" s="14">
        <v>2.5</v>
      </c>
      <c r="W20" s="14">
        <f t="shared" si="4"/>
        <v>2500</v>
      </c>
      <c r="X20" s="14"/>
      <c r="Y20" s="14"/>
      <c r="Z20" s="14">
        <f t="shared" si="8"/>
        <v>1.69</v>
      </c>
      <c r="AA20" s="14">
        <f t="shared" si="0"/>
        <v>1690</v>
      </c>
      <c r="AB20" s="7">
        <f t="shared" si="5"/>
        <v>4</v>
      </c>
      <c r="AC20" s="4"/>
    </row>
    <row r="21" spans="1:29" ht="12.75">
      <c r="A21" s="11" t="s">
        <v>29</v>
      </c>
      <c r="B21" s="12">
        <v>500</v>
      </c>
      <c r="C21" s="13" t="s">
        <v>33</v>
      </c>
      <c r="D21" s="14"/>
      <c r="E21" s="14"/>
      <c r="F21" s="14"/>
      <c r="G21" s="14"/>
      <c r="H21" s="14">
        <v>24.5</v>
      </c>
      <c r="I21" s="15">
        <f>H21*B21</f>
        <v>12250</v>
      </c>
      <c r="J21" s="14"/>
      <c r="K21" s="14"/>
      <c r="L21" s="14"/>
      <c r="M21" s="14"/>
      <c r="N21" s="14">
        <v>7.5</v>
      </c>
      <c r="O21" s="14">
        <f t="shared" si="6"/>
        <v>3750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>
        <f t="shared" si="8"/>
        <v>16</v>
      </c>
      <c r="AA21" s="14">
        <f t="shared" si="0"/>
        <v>8000</v>
      </c>
      <c r="AB21" s="7">
        <f t="shared" si="5"/>
        <v>2</v>
      </c>
      <c r="AC21" s="4"/>
    </row>
    <row r="22" spans="1:29" ht="12.75">
      <c r="A22" s="11" t="s">
        <v>30</v>
      </c>
      <c r="B22" s="12">
        <v>10000</v>
      </c>
      <c r="C22" s="13" t="s">
        <v>33</v>
      </c>
      <c r="D22" s="14">
        <v>11.08</v>
      </c>
      <c r="E22" s="14">
        <f>D22*B22</f>
        <v>110800</v>
      </c>
      <c r="F22" s="14"/>
      <c r="G22" s="14"/>
      <c r="H22" s="14"/>
      <c r="I22" s="15"/>
      <c r="J22" s="14">
        <v>9.4</v>
      </c>
      <c r="K22" s="14">
        <f t="shared" si="1"/>
        <v>94000</v>
      </c>
      <c r="L22" s="14">
        <v>10.5</v>
      </c>
      <c r="M22" s="14">
        <f t="shared" si="2"/>
        <v>105000</v>
      </c>
      <c r="N22" s="14">
        <v>9.9</v>
      </c>
      <c r="O22" s="14">
        <f t="shared" si="6"/>
        <v>99000</v>
      </c>
      <c r="P22" s="14"/>
      <c r="Q22" s="14"/>
      <c r="R22" s="14">
        <v>11.9</v>
      </c>
      <c r="S22" s="14">
        <f t="shared" si="3"/>
        <v>119000</v>
      </c>
      <c r="T22" s="14"/>
      <c r="U22" s="14"/>
      <c r="V22" s="14">
        <v>10.5</v>
      </c>
      <c r="W22" s="14">
        <f t="shared" si="4"/>
        <v>105000</v>
      </c>
      <c r="X22" s="14"/>
      <c r="Y22" s="14"/>
      <c r="Z22" s="14">
        <f t="shared" si="8"/>
        <v>10.55</v>
      </c>
      <c r="AA22" s="14">
        <f t="shared" si="0"/>
        <v>105500</v>
      </c>
      <c r="AB22" s="7">
        <f t="shared" si="5"/>
        <v>6</v>
      </c>
      <c r="AC22" s="4"/>
    </row>
    <row r="23" spans="1:29" ht="12.75">
      <c r="A23" s="11" t="s">
        <v>34</v>
      </c>
      <c r="B23" s="12">
        <v>3000</v>
      </c>
      <c r="C23" s="13" t="s">
        <v>10</v>
      </c>
      <c r="D23" s="14"/>
      <c r="E23" s="14"/>
      <c r="F23" s="14"/>
      <c r="G23" s="14"/>
      <c r="H23" s="14"/>
      <c r="I23" s="15"/>
      <c r="J23" s="14"/>
      <c r="K23" s="14"/>
      <c r="L23" s="14"/>
      <c r="M23" s="14"/>
      <c r="N23" s="14"/>
      <c r="O23" s="14"/>
      <c r="P23" s="14">
        <v>0.75</v>
      </c>
      <c r="Q23" s="14">
        <f t="shared" si="7"/>
        <v>2250</v>
      </c>
      <c r="R23" s="14">
        <v>1.35</v>
      </c>
      <c r="S23" s="14">
        <f t="shared" si="3"/>
        <v>4050.0000000000005</v>
      </c>
      <c r="T23" s="14"/>
      <c r="U23" s="14"/>
      <c r="V23" s="14"/>
      <c r="W23" s="14"/>
      <c r="X23" s="14"/>
      <c r="Y23" s="14"/>
      <c r="Z23" s="14">
        <f t="shared" si="8"/>
        <v>1.05</v>
      </c>
      <c r="AA23" s="14">
        <f t="shared" si="0"/>
        <v>3150</v>
      </c>
      <c r="AB23" s="7">
        <f t="shared" si="5"/>
        <v>2</v>
      </c>
      <c r="AC23" s="4"/>
    </row>
    <row r="24" spans="1:29" ht="12.75">
      <c r="A24" s="11" t="s">
        <v>35</v>
      </c>
      <c r="B24" s="12">
        <v>500</v>
      </c>
      <c r="C24" s="13" t="s">
        <v>10</v>
      </c>
      <c r="D24" s="14"/>
      <c r="E24" s="14"/>
      <c r="F24" s="14"/>
      <c r="G24" s="14"/>
      <c r="H24" s="14"/>
      <c r="I24" s="15"/>
      <c r="J24" s="14">
        <v>2.84</v>
      </c>
      <c r="K24" s="14">
        <f t="shared" si="1"/>
        <v>1420</v>
      </c>
      <c r="L24" s="14"/>
      <c r="M24" s="14"/>
      <c r="N24" s="14">
        <v>1</v>
      </c>
      <c r="O24" s="14">
        <f t="shared" si="6"/>
        <v>500</v>
      </c>
      <c r="P24" s="14">
        <v>2.88</v>
      </c>
      <c r="Q24" s="14">
        <f t="shared" si="7"/>
        <v>1440</v>
      </c>
      <c r="R24" s="14">
        <v>1.65</v>
      </c>
      <c r="S24" s="14">
        <f t="shared" si="3"/>
        <v>825</v>
      </c>
      <c r="T24" s="14"/>
      <c r="U24" s="14"/>
      <c r="V24" s="14"/>
      <c r="W24" s="14"/>
      <c r="X24" s="14"/>
      <c r="Y24" s="14"/>
      <c r="Z24" s="14">
        <f t="shared" si="8"/>
        <v>2.09</v>
      </c>
      <c r="AA24" s="14">
        <f t="shared" si="0"/>
        <v>1045</v>
      </c>
      <c r="AB24" s="7">
        <f t="shared" si="5"/>
        <v>4</v>
      </c>
      <c r="AC24" s="4"/>
    </row>
    <row r="25" spans="1:29" ht="12.75">
      <c r="A25" s="11" t="s">
        <v>36</v>
      </c>
      <c r="B25" s="12">
        <v>300</v>
      </c>
      <c r="C25" s="13" t="s">
        <v>10</v>
      </c>
      <c r="D25" s="14"/>
      <c r="E25" s="14"/>
      <c r="F25" s="14"/>
      <c r="G25" s="14"/>
      <c r="H25" s="14"/>
      <c r="I25" s="15"/>
      <c r="J25" s="14"/>
      <c r="K25" s="14"/>
      <c r="L25" s="14"/>
      <c r="M25" s="14"/>
      <c r="N25" s="14">
        <v>6.2</v>
      </c>
      <c r="O25" s="14">
        <f t="shared" si="6"/>
        <v>1860</v>
      </c>
      <c r="P25" s="14"/>
      <c r="Q25" s="14"/>
      <c r="R25" s="14">
        <v>4.6</v>
      </c>
      <c r="S25" s="14">
        <f t="shared" si="3"/>
        <v>1380</v>
      </c>
      <c r="T25" s="14"/>
      <c r="U25" s="14"/>
      <c r="V25" s="14"/>
      <c r="W25" s="14"/>
      <c r="X25" s="14"/>
      <c r="Y25" s="14"/>
      <c r="Z25" s="14">
        <f t="shared" si="8"/>
        <v>5.4</v>
      </c>
      <c r="AA25" s="14">
        <f t="shared" si="0"/>
        <v>1620</v>
      </c>
      <c r="AB25" s="7">
        <f t="shared" si="5"/>
        <v>2</v>
      </c>
      <c r="AC25" s="4"/>
    </row>
    <row r="26" spans="1:29" ht="12.75">
      <c r="A26" s="11" t="s">
        <v>37</v>
      </c>
      <c r="B26" s="12">
        <v>200</v>
      </c>
      <c r="C26" s="13" t="s">
        <v>10</v>
      </c>
      <c r="D26" s="14"/>
      <c r="E26" s="14"/>
      <c r="F26" s="14"/>
      <c r="G26" s="14"/>
      <c r="H26" s="14"/>
      <c r="I26" s="15"/>
      <c r="J26" s="14">
        <v>7.89</v>
      </c>
      <c r="K26" s="14">
        <f t="shared" si="1"/>
        <v>1578</v>
      </c>
      <c r="L26" s="14"/>
      <c r="M26" s="14"/>
      <c r="N26" s="14">
        <v>1.3</v>
      </c>
      <c r="O26" s="14">
        <f t="shared" si="6"/>
        <v>260</v>
      </c>
      <c r="P26" s="14"/>
      <c r="Q26" s="14"/>
      <c r="R26" s="14">
        <v>6.95</v>
      </c>
      <c r="S26" s="14">
        <f t="shared" si="3"/>
        <v>1390</v>
      </c>
      <c r="T26" s="14"/>
      <c r="U26" s="14"/>
      <c r="V26" s="14">
        <v>9.6</v>
      </c>
      <c r="W26" s="14">
        <f t="shared" si="4"/>
        <v>1920</v>
      </c>
      <c r="X26" s="14"/>
      <c r="Y26" s="14"/>
      <c r="Z26" s="14">
        <f t="shared" si="8"/>
        <v>6.44</v>
      </c>
      <c r="AA26" s="14">
        <f t="shared" si="0"/>
        <v>1288</v>
      </c>
      <c r="AB26" s="7">
        <f t="shared" si="5"/>
        <v>4</v>
      </c>
      <c r="AC26" s="4"/>
    </row>
    <row r="27" spans="1:29" ht="12.75">
      <c r="A27" s="11" t="s">
        <v>38</v>
      </c>
      <c r="B27" s="12">
        <v>2000</v>
      </c>
      <c r="C27" s="13" t="s">
        <v>10</v>
      </c>
      <c r="D27" s="14"/>
      <c r="E27" s="14"/>
      <c r="F27" s="14"/>
      <c r="G27" s="14"/>
      <c r="H27" s="14"/>
      <c r="I27" s="15"/>
      <c r="J27" s="14">
        <v>8.57</v>
      </c>
      <c r="K27" s="14">
        <f t="shared" si="1"/>
        <v>17140</v>
      </c>
      <c r="L27" s="14">
        <v>4.25</v>
      </c>
      <c r="M27" s="14">
        <f t="shared" si="2"/>
        <v>8500</v>
      </c>
      <c r="N27" s="14">
        <v>3.5</v>
      </c>
      <c r="O27" s="14">
        <f t="shared" si="6"/>
        <v>7000</v>
      </c>
      <c r="P27" s="14"/>
      <c r="Q27" s="14"/>
      <c r="R27" s="14">
        <v>2.9</v>
      </c>
      <c r="S27" s="14">
        <f t="shared" si="3"/>
        <v>5800</v>
      </c>
      <c r="T27" s="14"/>
      <c r="U27" s="14"/>
      <c r="V27" s="14">
        <v>5.5</v>
      </c>
      <c r="W27" s="14">
        <f t="shared" si="4"/>
        <v>11000</v>
      </c>
      <c r="X27" s="14"/>
      <c r="Y27" s="14"/>
      <c r="Z27" s="14">
        <f t="shared" si="8"/>
        <v>4.94</v>
      </c>
      <c r="AA27" s="14">
        <f t="shared" si="0"/>
        <v>9880</v>
      </c>
      <c r="AB27" s="7">
        <f t="shared" si="5"/>
        <v>5</v>
      </c>
      <c r="AC27" s="4"/>
    </row>
    <row r="28" spans="1:29" ht="12.75">
      <c r="A28" s="11" t="s">
        <v>39</v>
      </c>
      <c r="B28" s="12">
        <v>700</v>
      </c>
      <c r="C28" s="13" t="s">
        <v>10</v>
      </c>
      <c r="D28" s="14"/>
      <c r="E28" s="14"/>
      <c r="F28" s="14"/>
      <c r="G28" s="14"/>
      <c r="H28" s="14"/>
      <c r="I28" s="15"/>
      <c r="J28" s="14"/>
      <c r="K28" s="14"/>
      <c r="L28" s="14"/>
      <c r="M28" s="14"/>
      <c r="N28" s="14"/>
      <c r="O28" s="14"/>
      <c r="P28" s="14">
        <v>1.49</v>
      </c>
      <c r="Q28" s="14">
        <f t="shared" si="7"/>
        <v>1043</v>
      </c>
      <c r="R28" s="14"/>
      <c r="S28" s="14"/>
      <c r="T28" s="14"/>
      <c r="U28" s="14"/>
      <c r="V28" s="14"/>
      <c r="W28" s="14"/>
      <c r="X28" s="14"/>
      <c r="Y28" s="14"/>
      <c r="Z28" s="14">
        <f t="shared" si="8"/>
        <v>1.49</v>
      </c>
      <c r="AA28" s="14">
        <f t="shared" si="0"/>
        <v>1043</v>
      </c>
      <c r="AB28" s="7">
        <f t="shared" si="5"/>
        <v>1</v>
      </c>
      <c r="AC28" s="4"/>
    </row>
    <row r="29" spans="1:29" ht="12.75">
      <c r="A29" s="11" t="s">
        <v>40</v>
      </c>
      <c r="B29" s="12">
        <v>400</v>
      </c>
      <c r="C29" s="13" t="s">
        <v>10</v>
      </c>
      <c r="D29" s="14"/>
      <c r="E29" s="14"/>
      <c r="F29" s="14"/>
      <c r="G29" s="14"/>
      <c r="H29" s="14"/>
      <c r="I29" s="15"/>
      <c r="J29" s="14">
        <v>0.54</v>
      </c>
      <c r="K29" s="14">
        <f t="shared" si="1"/>
        <v>216</v>
      </c>
      <c r="L29" s="14"/>
      <c r="M29" s="14"/>
      <c r="N29" s="14">
        <v>0.6</v>
      </c>
      <c r="O29" s="14">
        <f t="shared" si="6"/>
        <v>240</v>
      </c>
      <c r="P29" s="14">
        <v>0.78</v>
      </c>
      <c r="Q29" s="14">
        <f t="shared" si="7"/>
        <v>312</v>
      </c>
      <c r="R29" s="14">
        <v>1.15</v>
      </c>
      <c r="S29" s="14">
        <f t="shared" si="3"/>
        <v>459.99999999999994</v>
      </c>
      <c r="T29" s="14"/>
      <c r="U29" s="14"/>
      <c r="V29" s="14">
        <v>5.9</v>
      </c>
      <c r="W29" s="14">
        <f t="shared" si="4"/>
        <v>2360</v>
      </c>
      <c r="X29" s="14"/>
      <c r="Y29" s="14"/>
      <c r="Z29" s="14">
        <f t="shared" si="8"/>
        <v>1.79</v>
      </c>
      <c r="AA29" s="14">
        <f t="shared" si="0"/>
        <v>716</v>
      </c>
      <c r="AB29" s="7">
        <f t="shared" si="5"/>
        <v>5</v>
      </c>
      <c r="AC29" s="4"/>
    </row>
    <row r="30" spans="1:29" ht="12.75">
      <c r="A30" s="16"/>
      <c r="B30" s="16"/>
      <c r="C30" s="16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6"/>
      <c r="Q30" s="17"/>
      <c r="R30" s="16"/>
      <c r="S30" s="17"/>
      <c r="T30" s="17"/>
      <c r="U30" s="17"/>
      <c r="V30" s="17"/>
      <c r="W30" s="17"/>
      <c r="X30" s="17"/>
      <c r="Y30" s="17"/>
      <c r="Z30" s="16"/>
      <c r="AA30" s="17">
        <f>SUM(AA5:AA29)</f>
        <v>182763.6</v>
      </c>
      <c r="AB30" s="4"/>
      <c r="AC30" s="4"/>
    </row>
    <row r="31" spans="1:8" ht="12.75">
      <c r="A31" s="18" t="s">
        <v>67</v>
      </c>
      <c r="H31" s="4" t="s">
        <v>41</v>
      </c>
    </row>
    <row r="32" spans="1:11" ht="12.75">
      <c r="A32" s="18" t="s">
        <v>66</v>
      </c>
      <c r="H32" s="5"/>
      <c r="I32" s="5"/>
      <c r="J32" s="5"/>
      <c r="K32" s="5"/>
    </row>
    <row r="33" spans="1:8" ht="12.75">
      <c r="A33" s="18" t="s">
        <v>43</v>
      </c>
      <c r="H33" s="4" t="s">
        <v>42</v>
      </c>
    </row>
    <row r="34" spans="1:8" ht="12.75">
      <c r="A34" s="18" t="s">
        <v>60</v>
      </c>
      <c r="H34" s="4" t="s">
        <v>44</v>
      </c>
    </row>
    <row r="35" spans="1:8" ht="12.75">
      <c r="A35" s="18" t="s">
        <v>68</v>
      </c>
      <c r="H35" s="4" t="s">
        <v>45</v>
      </c>
    </row>
    <row r="36" spans="1:8" ht="12.75">
      <c r="A36" s="18" t="s">
        <v>61</v>
      </c>
      <c r="H36" s="4" t="s">
        <v>47</v>
      </c>
    </row>
    <row r="37" spans="1:8" ht="12.75">
      <c r="A37" s="18" t="s">
        <v>51</v>
      </c>
      <c r="H37" s="4" t="s">
        <v>50</v>
      </c>
    </row>
    <row r="38" spans="1:8" ht="12.75">
      <c r="A38" s="18" t="s">
        <v>62</v>
      </c>
      <c r="H38" s="4" t="s">
        <v>54</v>
      </c>
    </row>
    <row r="39" spans="1:8" ht="12.75">
      <c r="A39" s="18" t="s">
        <v>63</v>
      </c>
      <c r="H39" s="4" t="s">
        <v>55</v>
      </c>
    </row>
    <row r="40" spans="1:8" ht="12.75">
      <c r="A40" s="18" t="s">
        <v>64</v>
      </c>
      <c r="H40" s="4" t="s">
        <v>56</v>
      </c>
    </row>
    <row r="41" spans="1:8" ht="12.75">
      <c r="A41" s="18" t="s">
        <v>65</v>
      </c>
      <c r="H41" s="4" t="s">
        <v>59</v>
      </c>
    </row>
  </sheetData>
  <mergeCells count="12">
    <mergeCell ref="Z3:AA3"/>
    <mergeCell ref="V3:W3"/>
    <mergeCell ref="R3:S3"/>
    <mergeCell ref="T3:U3"/>
    <mergeCell ref="L3:M3"/>
    <mergeCell ref="N3:O3"/>
    <mergeCell ref="X3:Y3"/>
    <mergeCell ref="P3:Q3"/>
    <mergeCell ref="D3:E3"/>
    <mergeCell ref="F3:G3"/>
    <mergeCell ref="H3:I3"/>
    <mergeCell ref="J3:K3"/>
  </mergeCells>
  <printOptions/>
  <pageMargins left="0.2362204724409449" right="0.2755905511811024" top="2.92" bottom="0.984251968503937" header="0.4724409448818898" footer="0.5118110236220472"/>
  <pageSetup horizontalDpi="300" verticalDpi="300" orientation="landscape" scale="56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D33" sqref="D33"/>
    </sheetView>
  </sheetViews>
  <sheetFormatPr defaultColWidth="9.140625" defaultRowHeight="12.75"/>
  <sheetData>
    <row r="1" ht="19.5" customHeight="1"/>
    <row r="5" s="2" customFormat="1" ht="12.75"/>
  </sheetData>
  <printOptions/>
  <pageMargins left="1.94" right="0.46" top="2.71" bottom="1" header="0.47" footer="0.492125985"/>
  <pageSetup horizontalDpi="300" verticalDpi="300" orientation="landscape" scale="90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valeria</cp:lastModifiedBy>
  <cp:lastPrinted>2006-05-31T15:58:44Z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