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10.4.2006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<sst xmlns="http://schemas.openxmlformats.org/spreadsheetml/2006/main" count="65" uniqueCount="46">
  <si>
    <t>Item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</si>
  <si>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</si>
  <si>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</si>
  <si>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</si>
  <si>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</si>
  <si>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</si>
  <si>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</si>
  <si>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</si>
  <si>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</si>
  <si>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</si>
  <si>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</si>
  <si>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V. Unit. (R$)</t>
  </si>
  <si>
    <t>EMPRESA 1</t>
  </si>
  <si>
    <t>EMPRESA 2</t>
  </si>
  <si>
    <t>EMPRESA 3</t>
  </si>
  <si>
    <t>EMPRESA 4</t>
  </si>
  <si>
    <t>Caixa</t>
  </si>
  <si>
    <t>EMPRESA 5</t>
  </si>
  <si>
    <t>CUSTO MÉDIO</t>
  </si>
  <si>
    <t>PLANILHA DE CUSTOS</t>
  </si>
  <si>
    <t>TOTAL:</t>
  </si>
  <si>
    <t>V.Total (R$)</t>
  </si>
  <si>
    <t>Qtidade</t>
  </si>
  <si>
    <t>Bobina</t>
  </si>
  <si>
    <t>Cento</t>
  </si>
  <si>
    <t>Fardo</t>
  </si>
  <si>
    <t>Refil</t>
  </si>
  <si>
    <t>Pacote</t>
  </si>
  <si>
    <t>e1 goedert</t>
  </si>
  <si>
    <t>Empresa 1:  Orçamento emitido em 3/4/2006.</t>
  </si>
  <si>
    <t>Empresa 2:  Orçamento emitido em 4/4/2006.</t>
  </si>
  <si>
    <t>Empresa 3:  Orçamento emitido em 4/4/2006.</t>
  </si>
  <si>
    <t>Empresa 4:  Orçamento emitido em 4/4/2006.</t>
  </si>
  <si>
    <t>Empresa 5:  Orçamento emitido em 4/4/2006.</t>
  </si>
  <si>
    <t>EMPRESA 6</t>
  </si>
  <si>
    <t>EMPRESA 7</t>
  </si>
  <si>
    <t>Empresa 6:  Orçamento emitido em 4/4/2006.</t>
  </si>
  <si>
    <t>Empresa 7:  Orçamento emitido em 5/4/2006.</t>
  </si>
  <si>
    <t>e2 tecnourb</t>
  </si>
  <si>
    <t>e3 dispack</t>
  </si>
  <si>
    <t>e4 top limp</t>
  </si>
  <si>
    <t>e5 proclean</t>
  </si>
  <si>
    <t>e6 aroma</t>
  </si>
  <si>
    <t>e7 sanitec</t>
  </si>
  <si>
    <t>Empresa 8:  Orçamento emitido em 6/4/2006.</t>
  </si>
  <si>
    <t>EMPRESA 8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</si>
</sst>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170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85" zoomScaleNormal="85" workbookViewId="0" topLeftCell="A1">
      <selection activeCell="L15" sqref="L15"/>
    </sheetView>
  </sheetViews>
  <sheetFormatPr defaultColWidth="9.140625" defaultRowHeight="12.75"/>
  <cols>
    <col min="1" max="1" width="7.00390625" style="0" customWidth="1"/>
    <col min="2" max="2" width="8.57421875" style="0" customWidth="1"/>
    <col min="3" max="3" width="7.7109375" style="0" customWidth="1"/>
    <col min="4" max="4" width="7.57421875" style="0" customWidth="1"/>
    <col min="5" max="5" width="10.7109375" style="0" customWidth="1"/>
    <col min="6" max="6" width="7.7109375" style="0" customWidth="1"/>
    <col min="7" max="7" width="7.8515625" style="0" customWidth="1"/>
    <col min="8" max="8" width="6.8515625" style="0" customWidth="1"/>
    <col min="9" max="9" width="8.8515625" style="0" customWidth="1"/>
    <col min="10" max="10" width="5.57421875" style="0" customWidth="1"/>
    <col min="11" max="11" width="8.8515625" style="0" customWidth="1"/>
    <col min="12" max="12" width="6.421875" style="0" customWidth="1"/>
    <col min="13" max="13" width="10.00390625" style="0" customWidth="1"/>
    <col min="14" max="14" width="6.28125" style="0" customWidth="1"/>
    <col min="15" max="15" width="8.8515625" style="0" customWidth="1"/>
    <col min="16" max="16" width="6.421875" style="0" customWidth="1"/>
    <col min="17" max="17" width="8.8515625" style="0" customWidth="1"/>
    <col min="18" max="18" width="6.00390625" style="0" customWidth="1"/>
    <col min="19" max="19" width="8.8515625" style="0" customWidth="1"/>
    <col min="20" max="20" width="6.7109375" style="0" customWidth="1"/>
    <col min="21" max="21" width="10.00390625" style="0" customWidth="1"/>
  </cols>
  <sheetData>
    <row r="1" spans="1:21" ht="19.5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7"/>
      <c r="B3" s="7"/>
      <c r="C3" s="8"/>
      <c r="D3" s="9" t="s">
        <v>12</v>
      </c>
      <c r="E3" s="10"/>
      <c r="F3" s="9" t="s">
        <v>13</v>
      </c>
      <c r="G3" s="10"/>
      <c r="H3" s="9" t="s">
        <v>14</v>
      </c>
      <c r="I3" s="10"/>
      <c r="J3" s="9" t="s">
        <v>15</v>
      </c>
      <c r="K3" s="10"/>
      <c r="L3" s="9" t="s">
        <v>17</v>
      </c>
      <c r="M3" s="10"/>
      <c r="N3" s="9" t="s">
        <v>34</v>
      </c>
      <c r="O3" s="10"/>
      <c r="P3" s="9" t="s">
        <v>35</v>
      </c>
      <c r="Q3" s="10"/>
      <c r="R3" s="9" t="s">
        <v>45</v>
      </c>
      <c r="S3" s="10"/>
      <c r="T3" s="11" t="s">
        <v>18</v>
      </c>
      <c r="U3" s="12"/>
    </row>
    <row r="4" spans="1:22" ht="33.75">
      <c r="A4" s="13" t="s">
        <v>0</v>
      </c>
      <c r="B4" s="13" t="s">
        <v>22</v>
      </c>
      <c r="C4" s="13" t="s">
        <v>10</v>
      </c>
      <c r="D4" s="14" t="s">
        <v>11</v>
      </c>
      <c r="E4" s="14" t="s">
        <v>21</v>
      </c>
      <c r="F4" s="14" t="s">
        <v>11</v>
      </c>
      <c r="G4" s="14" t="s">
        <v>21</v>
      </c>
      <c r="H4" s="14" t="s">
        <v>11</v>
      </c>
      <c r="I4" s="14" t="s">
        <v>21</v>
      </c>
      <c r="J4" s="14" t="s">
        <v>11</v>
      </c>
      <c r="K4" s="14" t="s">
        <v>21</v>
      </c>
      <c r="L4" s="14" t="s">
        <v>11</v>
      </c>
      <c r="M4" s="14" t="s">
        <v>21</v>
      </c>
      <c r="N4" s="14" t="s">
        <v>11</v>
      </c>
      <c r="O4" s="14" t="s">
        <v>21</v>
      </c>
      <c r="P4" s="14" t="s">
        <v>11</v>
      </c>
      <c r="Q4" s="14" t="s">
        <v>21</v>
      </c>
      <c r="R4" s="14" t="s">
        <v>11</v>
      </c>
      <c r="S4" s="14" t="s">
        <v>21</v>
      </c>
      <c r="T4" s="14" t="s">
        <v>11</v>
      </c>
      <c r="U4" s="14" t="s">
        <v>21</v>
      </c>
      <c r="V4" s="1"/>
    </row>
    <row r="5" spans="1:22" ht="12.75">
      <c r="A5" s="15" t="s">
        <v>1</v>
      </c>
      <c r="B5" s="16">
        <v>8000</v>
      </c>
      <c r="C5" s="17" t="s">
        <v>23</v>
      </c>
      <c r="D5" s="18">
        <f>27.77/8</f>
        <v>3.47125</v>
      </c>
      <c r="E5" s="18">
        <v>27760</v>
      </c>
      <c r="F5" s="18"/>
      <c r="G5" s="19">
        <f aca="true" t="shared" si="0" ref="G5:G13">B5*F5</f>
        <v>0</v>
      </c>
      <c r="H5" s="18"/>
      <c r="I5" s="18"/>
      <c r="J5" s="18">
        <v>4.3</v>
      </c>
      <c r="K5" s="18">
        <f aca="true" t="shared" si="1" ref="K5:K13">J5*B5</f>
        <v>34400</v>
      </c>
      <c r="L5" s="18">
        <v>27.45</v>
      </c>
      <c r="M5" s="18">
        <f aca="true" t="shared" si="2" ref="M5:M13">L5*B5</f>
        <v>219600</v>
      </c>
      <c r="N5" s="18">
        <v>6.14</v>
      </c>
      <c r="O5" s="18">
        <f aca="true" t="shared" si="3" ref="O5:O13">N5*B5</f>
        <v>49120</v>
      </c>
      <c r="P5" s="18"/>
      <c r="Q5" s="18">
        <f>P5*B5</f>
        <v>0</v>
      </c>
      <c r="R5" s="18">
        <v>5.05</v>
      </c>
      <c r="S5" s="18">
        <f aca="true" t="shared" si="4" ref="S5:S13">R5*B5</f>
        <v>40400</v>
      </c>
      <c r="T5" s="18">
        <f>ROUND(AVERAGE(D5,F5,H5,J5,L5,N5,P5,R5),2)</f>
        <v>9.28</v>
      </c>
      <c r="U5" s="19">
        <f aca="true" t="shared" si="5" ref="U5:U13">T5*B5</f>
        <v>74240</v>
      </c>
      <c r="V5" s="2"/>
    </row>
    <row r="6" spans="1:22" ht="12.75">
      <c r="A6" s="15" t="s">
        <v>2</v>
      </c>
      <c r="B6" s="16">
        <v>8000</v>
      </c>
      <c r="C6" s="17" t="s">
        <v>24</v>
      </c>
      <c r="D6" s="18">
        <f>(48.06/8000)*100</f>
        <v>0.6007500000000001</v>
      </c>
      <c r="E6" s="18">
        <v>4800</v>
      </c>
      <c r="F6" s="18"/>
      <c r="G6" s="19">
        <f t="shared" si="0"/>
        <v>0</v>
      </c>
      <c r="H6" s="18">
        <v>2.09</v>
      </c>
      <c r="I6" s="18">
        <f>H6*B6</f>
        <v>16720</v>
      </c>
      <c r="J6" s="18">
        <v>2.66</v>
      </c>
      <c r="K6" s="18">
        <f t="shared" si="1"/>
        <v>21280</v>
      </c>
      <c r="L6" s="18">
        <v>2.19</v>
      </c>
      <c r="M6" s="18">
        <f t="shared" si="2"/>
        <v>17520</v>
      </c>
      <c r="N6" s="18">
        <v>2.68</v>
      </c>
      <c r="O6" s="18">
        <f t="shared" si="3"/>
        <v>21440</v>
      </c>
      <c r="P6" s="18">
        <v>2.23</v>
      </c>
      <c r="Q6" s="18">
        <f>P6*B6</f>
        <v>17840</v>
      </c>
      <c r="R6" s="18">
        <v>2.88</v>
      </c>
      <c r="S6" s="18">
        <f t="shared" si="4"/>
        <v>23040</v>
      </c>
      <c r="T6" s="18">
        <f aca="true" t="shared" si="6" ref="T6:T13">ROUND(AVERAGE(D6,F6,H6,J6,L6,N6,P6,R6),2)</f>
        <v>2.19</v>
      </c>
      <c r="U6" s="19">
        <f t="shared" si="5"/>
        <v>17520</v>
      </c>
      <c r="V6" s="2"/>
    </row>
    <row r="7" spans="1:22" ht="12.75">
      <c r="A7" s="15" t="s">
        <v>3</v>
      </c>
      <c r="B7" s="16">
        <v>3000</v>
      </c>
      <c r="C7" s="17" t="s">
        <v>24</v>
      </c>
      <c r="D7" s="18"/>
      <c r="E7" s="18">
        <f aca="true" t="shared" si="7" ref="E7:E13">B7*D7</f>
        <v>0</v>
      </c>
      <c r="F7" s="18"/>
      <c r="G7" s="19">
        <f t="shared" si="0"/>
        <v>0</v>
      </c>
      <c r="H7" s="18">
        <v>1.45</v>
      </c>
      <c r="I7" s="18">
        <f>H7*B7</f>
        <v>4350</v>
      </c>
      <c r="J7" s="18"/>
      <c r="K7" s="18">
        <f t="shared" si="1"/>
        <v>0</v>
      </c>
      <c r="L7" s="18">
        <v>1.63</v>
      </c>
      <c r="M7" s="18">
        <f t="shared" si="2"/>
        <v>4890</v>
      </c>
      <c r="N7" s="18"/>
      <c r="O7" s="18">
        <f t="shared" si="3"/>
        <v>0</v>
      </c>
      <c r="P7" s="18">
        <v>0.85</v>
      </c>
      <c r="Q7" s="18">
        <f aca="true" t="shared" si="8" ref="Q7:Q12">P7*B7</f>
        <v>2550</v>
      </c>
      <c r="R7" s="18">
        <v>0.98</v>
      </c>
      <c r="S7" s="18">
        <f t="shared" si="4"/>
        <v>2940</v>
      </c>
      <c r="T7" s="18">
        <f t="shared" si="6"/>
        <v>1.23</v>
      </c>
      <c r="U7" s="19">
        <f t="shared" si="5"/>
        <v>3690</v>
      </c>
      <c r="V7" s="2"/>
    </row>
    <row r="8" spans="1:22" ht="12.75">
      <c r="A8" s="15" t="s">
        <v>4</v>
      </c>
      <c r="B8" s="16">
        <v>200</v>
      </c>
      <c r="C8" s="17" t="s">
        <v>10</v>
      </c>
      <c r="D8" s="18"/>
      <c r="E8" s="18">
        <f t="shared" si="7"/>
        <v>0</v>
      </c>
      <c r="F8" s="18">
        <v>18.6</v>
      </c>
      <c r="G8" s="19">
        <f t="shared" si="0"/>
        <v>3720.0000000000005</v>
      </c>
      <c r="H8" s="18"/>
      <c r="I8" s="18"/>
      <c r="J8" s="18"/>
      <c r="K8" s="18">
        <f t="shared" si="1"/>
        <v>0</v>
      </c>
      <c r="L8" s="18">
        <v>12.67</v>
      </c>
      <c r="M8" s="18">
        <f t="shared" si="2"/>
        <v>2534</v>
      </c>
      <c r="N8" s="18"/>
      <c r="O8" s="18">
        <f t="shared" si="3"/>
        <v>0</v>
      </c>
      <c r="P8" s="18">
        <v>9.75</v>
      </c>
      <c r="Q8" s="18">
        <f t="shared" si="8"/>
        <v>1950</v>
      </c>
      <c r="R8" s="18">
        <v>12.78</v>
      </c>
      <c r="S8" s="18">
        <f t="shared" si="4"/>
        <v>2556</v>
      </c>
      <c r="T8" s="18">
        <f t="shared" si="6"/>
        <v>13.45</v>
      </c>
      <c r="U8" s="19">
        <f t="shared" si="5"/>
        <v>2690</v>
      </c>
      <c r="V8" s="2"/>
    </row>
    <row r="9" spans="1:22" ht="12.75">
      <c r="A9" s="15" t="s">
        <v>5</v>
      </c>
      <c r="B9" s="16">
        <v>500</v>
      </c>
      <c r="C9" s="17" t="s">
        <v>25</v>
      </c>
      <c r="D9" s="18">
        <v>39.62</v>
      </c>
      <c r="E9" s="18">
        <f t="shared" si="7"/>
        <v>19810</v>
      </c>
      <c r="F9" s="18"/>
      <c r="G9" s="19">
        <f t="shared" si="0"/>
        <v>0</v>
      </c>
      <c r="H9" s="18"/>
      <c r="I9" s="18"/>
      <c r="J9" s="18">
        <v>65.38</v>
      </c>
      <c r="K9" s="18">
        <f t="shared" si="1"/>
        <v>32689.999999999996</v>
      </c>
      <c r="L9" s="18">
        <v>49.17</v>
      </c>
      <c r="M9" s="18">
        <f t="shared" si="2"/>
        <v>24585</v>
      </c>
      <c r="N9" s="18">
        <v>54.61</v>
      </c>
      <c r="O9" s="18">
        <f t="shared" si="3"/>
        <v>27305</v>
      </c>
      <c r="P9" s="18">
        <v>42</v>
      </c>
      <c r="Q9" s="18">
        <f t="shared" si="8"/>
        <v>21000</v>
      </c>
      <c r="R9" s="18">
        <v>48.84</v>
      </c>
      <c r="S9" s="18">
        <f t="shared" si="4"/>
        <v>24420</v>
      </c>
      <c r="T9" s="18">
        <f t="shared" si="6"/>
        <v>49.94</v>
      </c>
      <c r="U9" s="19">
        <f t="shared" si="5"/>
        <v>24970</v>
      </c>
      <c r="V9" s="2"/>
    </row>
    <row r="10" spans="1:22" ht="12.75">
      <c r="A10" s="15" t="s">
        <v>6</v>
      </c>
      <c r="B10" s="16">
        <v>800</v>
      </c>
      <c r="C10" s="17" t="s">
        <v>26</v>
      </c>
      <c r="D10" s="18">
        <v>4.89</v>
      </c>
      <c r="E10" s="18">
        <f t="shared" si="7"/>
        <v>3911.9999999999995</v>
      </c>
      <c r="F10" s="18"/>
      <c r="G10" s="19">
        <f t="shared" si="0"/>
        <v>0</v>
      </c>
      <c r="H10" s="18"/>
      <c r="I10" s="18"/>
      <c r="J10" s="18">
        <v>5.1</v>
      </c>
      <c r="K10" s="18">
        <f t="shared" si="1"/>
        <v>4079.9999999999995</v>
      </c>
      <c r="L10" s="18">
        <v>10.81</v>
      </c>
      <c r="M10" s="18">
        <f t="shared" si="2"/>
        <v>8648</v>
      </c>
      <c r="N10" s="18">
        <v>8.34</v>
      </c>
      <c r="O10" s="18">
        <f t="shared" si="3"/>
        <v>6672</v>
      </c>
      <c r="P10" s="18">
        <v>4.6</v>
      </c>
      <c r="Q10" s="18">
        <f t="shared" si="8"/>
        <v>3679.9999999999995</v>
      </c>
      <c r="R10" s="18">
        <v>16.66</v>
      </c>
      <c r="S10" s="18">
        <f t="shared" si="4"/>
        <v>13328</v>
      </c>
      <c r="T10" s="18">
        <f t="shared" si="6"/>
        <v>8.4</v>
      </c>
      <c r="U10" s="19">
        <f t="shared" si="5"/>
        <v>6720</v>
      </c>
      <c r="V10" s="2"/>
    </row>
    <row r="11" spans="1:22" ht="12.75">
      <c r="A11" s="15" t="s">
        <v>7</v>
      </c>
      <c r="B11" s="16">
        <v>1000</v>
      </c>
      <c r="C11" s="17" t="s">
        <v>16</v>
      </c>
      <c r="D11" s="18">
        <v>6.38</v>
      </c>
      <c r="E11" s="18">
        <f t="shared" si="7"/>
        <v>6380</v>
      </c>
      <c r="F11" s="18"/>
      <c r="G11" s="19">
        <f t="shared" si="0"/>
        <v>0</v>
      </c>
      <c r="H11" s="18"/>
      <c r="I11" s="18"/>
      <c r="J11" s="18">
        <v>3.14</v>
      </c>
      <c r="K11" s="18">
        <f t="shared" si="1"/>
        <v>3140</v>
      </c>
      <c r="L11" s="18">
        <v>4.98</v>
      </c>
      <c r="M11" s="18">
        <f t="shared" si="2"/>
        <v>4980</v>
      </c>
      <c r="N11" s="18">
        <v>6.67</v>
      </c>
      <c r="O11" s="18">
        <f t="shared" si="3"/>
        <v>6670</v>
      </c>
      <c r="P11" s="18">
        <v>2.8</v>
      </c>
      <c r="Q11" s="18">
        <f t="shared" si="8"/>
        <v>2800</v>
      </c>
      <c r="R11" s="18"/>
      <c r="S11" s="18">
        <f t="shared" si="4"/>
        <v>0</v>
      </c>
      <c r="T11" s="18">
        <f t="shared" si="6"/>
        <v>4.79</v>
      </c>
      <c r="U11" s="19">
        <f t="shared" si="5"/>
        <v>4790</v>
      </c>
      <c r="V11" s="2"/>
    </row>
    <row r="12" spans="1:22" ht="12.75">
      <c r="A12" s="15" t="s">
        <v>8</v>
      </c>
      <c r="B12" s="16">
        <v>2000</v>
      </c>
      <c r="C12" s="17" t="s">
        <v>16</v>
      </c>
      <c r="D12" s="18"/>
      <c r="E12" s="18">
        <f t="shared" si="7"/>
        <v>0</v>
      </c>
      <c r="F12" s="18"/>
      <c r="G12" s="19">
        <f t="shared" si="0"/>
        <v>0</v>
      </c>
      <c r="H12" s="18"/>
      <c r="I12" s="18"/>
      <c r="J12" s="18"/>
      <c r="K12" s="18">
        <f t="shared" si="1"/>
        <v>0</v>
      </c>
      <c r="L12" s="18">
        <v>13.44</v>
      </c>
      <c r="M12" s="18">
        <f t="shared" si="2"/>
        <v>26880</v>
      </c>
      <c r="N12" s="18">
        <v>9.74</v>
      </c>
      <c r="O12" s="18">
        <f t="shared" si="3"/>
        <v>19480</v>
      </c>
      <c r="P12" s="18">
        <v>8.55</v>
      </c>
      <c r="Q12" s="18">
        <f t="shared" si="8"/>
        <v>17100</v>
      </c>
      <c r="R12" s="18"/>
      <c r="S12" s="18">
        <f t="shared" si="4"/>
        <v>0</v>
      </c>
      <c r="T12" s="18">
        <f t="shared" si="6"/>
        <v>10.58</v>
      </c>
      <c r="U12" s="19">
        <f t="shared" si="5"/>
        <v>21160</v>
      </c>
      <c r="V12" s="2"/>
    </row>
    <row r="13" spans="1:22" ht="12.75">
      <c r="A13" s="15" t="s">
        <v>9</v>
      </c>
      <c r="B13" s="16">
        <v>1500</v>
      </c>
      <c r="C13" s="17" t="s">
        <v>27</v>
      </c>
      <c r="D13" s="18">
        <v>17.86</v>
      </c>
      <c r="E13" s="18">
        <f t="shared" si="7"/>
        <v>26790</v>
      </c>
      <c r="F13" s="18"/>
      <c r="G13" s="19">
        <f t="shared" si="0"/>
        <v>0</v>
      </c>
      <c r="H13" s="19"/>
      <c r="I13" s="19"/>
      <c r="J13" s="18"/>
      <c r="K13" s="18">
        <f t="shared" si="1"/>
        <v>0</v>
      </c>
      <c r="L13" s="18"/>
      <c r="M13" s="18">
        <f t="shared" si="2"/>
        <v>0</v>
      </c>
      <c r="N13" s="18">
        <v>28.52</v>
      </c>
      <c r="O13" s="18">
        <f t="shared" si="3"/>
        <v>42780</v>
      </c>
      <c r="P13" s="18">
        <v>16.3</v>
      </c>
      <c r="Q13" s="18">
        <f>P13*B13</f>
        <v>24450</v>
      </c>
      <c r="R13" s="18">
        <v>16.9</v>
      </c>
      <c r="S13" s="18">
        <f t="shared" si="4"/>
        <v>25349.999999999996</v>
      </c>
      <c r="T13" s="18">
        <f t="shared" si="6"/>
        <v>19.9</v>
      </c>
      <c r="U13" s="19">
        <f t="shared" si="5"/>
        <v>29849.999999999996</v>
      </c>
      <c r="V13" s="2"/>
    </row>
    <row r="14" spans="1:21" s="3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" t="s">
        <v>20</v>
      </c>
      <c r="U14" s="21">
        <f>SUM(U5:U13)</f>
        <v>185630</v>
      </c>
    </row>
    <row r="15" spans="1:2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2.75">
      <c r="A18" s="7" t="s">
        <v>29</v>
      </c>
      <c r="B18" s="7"/>
      <c r="C18" s="7"/>
      <c r="D18" s="7"/>
      <c r="E18" s="7"/>
      <c r="F18" s="22" t="s">
        <v>28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7" t="s">
        <v>30</v>
      </c>
      <c r="B19" s="7"/>
      <c r="C19" s="7"/>
      <c r="D19" s="7"/>
      <c r="E19" s="7"/>
      <c r="F19" s="22" t="s">
        <v>38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2.75">
      <c r="A20" s="7" t="s">
        <v>31</v>
      </c>
      <c r="B20" s="7"/>
      <c r="C20" s="7"/>
      <c r="D20" s="7"/>
      <c r="E20" s="7"/>
      <c r="F20" s="22" t="s">
        <v>39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2.75">
      <c r="A21" s="7" t="s">
        <v>32</v>
      </c>
      <c r="B21" s="7"/>
      <c r="C21" s="7"/>
      <c r="D21" s="7"/>
      <c r="E21" s="7"/>
      <c r="F21" s="22" t="s">
        <v>40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7" t="s">
        <v>33</v>
      </c>
      <c r="B22" s="7"/>
      <c r="C22" s="7"/>
      <c r="D22" s="7"/>
      <c r="E22" s="7"/>
      <c r="F22" s="22" t="s">
        <v>41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2.75">
      <c r="A23" s="7" t="s">
        <v>36</v>
      </c>
      <c r="B23" s="7"/>
      <c r="C23" s="7"/>
      <c r="D23" s="7"/>
      <c r="E23" s="7"/>
      <c r="F23" s="22" t="s">
        <v>42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7" t="s">
        <v>37</v>
      </c>
      <c r="B24" s="7"/>
      <c r="C24" s="7"/>
      <c r="D24" s="7"/>
      <c r="E24" s="7"/>
      <c r="F24" s="22" t="s">
        <v>43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3" t="s">
        <v>44</v>
      </c>
      <c r="B25" s="23"/>
      <c r="C25" s="23"/>
      <c r="D25" s="23"/>
      <c r="E25" s="23"/>
      <c r="F25" s="23"/>
      <c r="G25" s="2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ht="12.75">
      <c r="D26" s="5"/>
    </row>
  </sheetData>
  <mergeCells count="11">
    <mergeCell ref="A25:G25"/>
    <mergeCell ref="P3:Q3"/>
    <mergeCell ref="A1:U1"/>
    <mergeCell ref="D3:E3"/>
    <mergeCell ref="R3:S3"/>
    <mergeCell ref="F3:G3"/>
    <mergeCell ref="T3:U3"/>
    <mergeCell ref="H3:I3"/>
    <mergeCell ref="J3:K3"/>
    <mergeCell ref="L3:M3"/>
    <mergeCell ref="N3:O3"/>
  </mergeCells>
  <printOptions/>
  <pageMargins left="0.25" right="0.28" top="2.78" bottom="0.984251968503937" header="0.4724409448818898" footer="0.5118110236220472"/>
  <pageSetup horizontalDpi="300" verticalDpi="300" orientation="landscape" scale="80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2006-04-10T18:27:36Z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