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Plan1 (2)" sheetId="1" r:id="rId1"/>
    <sheet name="Plan1" sheetId="2" r:id="rId2"/>
    <sheet name="Plan2" sheetId="3" r:id="rId3"/>
    <sheet name="Plan3" sheetId="4" r:id="rId4"/>
  </sheets>
  <definedNames>
    <definedName name="_xlnm.Print_Titles" localSheetId="1">'Plan1'!$2:$3</definedName>
    <definedName name="_xlnm.Print_Titles" localSheetId="0">'Plan1 (2)'!$2:$3</definedName>
  </definedNames>
  <calcPr fullCalcOnLoad="1"/>
</workbook>
</file>

<file path=xl/sharedStrings.xml><?xml version="1.0" encoding="utf-8"?>
<sst xmlns="http://schemas.openxmlformats.org/spreadsheetml/2006/main" count="63" uniqueCount="25">
  <si>
    <t>PLANILHA DE CUSTOS</t>
  </si>
  <si>
    <t>Item</t>
  </si>
  <si>
    <t>Quant.</t>
  </si>
  <si>
    <t>1.1.1</t>
  </si>
  <si>
    <t>1.1.2</t>
  </si>
  <si>
    <t>1.1.3</t>
  </si>
  <si>
    <t>1.1.4</t>
  </si>
  <si>
    <t>Custo Médio</t>
  </si>
  <si>
    <t>Unid.</t>
  </si>
  <si>
    <t xml:space="preserve">Total </t>
  </si>
  <si>
    <t>unid.</t>
  </si>
  <si>
    <t>Empresa 1</t>
  </si>
  <si>
    <t>Empresa 2</t>
  </si>
  <si>
    <t>Valor Total (R$)</t>
  </si>
  <si>
    <t>Empresa 3</t>
  </si>
  <si>
    <t>Empresa 4</t>
  </si>
  <si>
    <t>Valor Unit. (R$)</t>
  </si>
  <si>
    <t>Empresa 1: orçamento emitido em 23/11/2005.</t>
  </si>
  <si>
    <t>Empresa 2: orçamento emitido em 23/11/2005.</t>
  </si>
  <si>
    <t>T O T A L</t>
  </si>
  <si>
    <t>Empresa 3: orçamento emitido em 23/11/2005.</t>
  </si>
  <si>
    <t>Empresa 4: orçamento emitido em 22/11/2005 e retificado em 25/11/2005.</t>
  </si>
  <si>
    <t>1.1.5</t>
  </si>
  <si>
    <t>Empresa 2: orçamento emitido em 23/11/2005, retificado em 7/12/2005.</t>
  </si>
  <si>
    <t>Empresa 4: orçamento emitido em 22/11/2005, retificado em 6/12/2005.</t>
  </si>
</sst>
</file>

<file path=xl/styles.xml><?xml version="1.0" encoding="utf-8"?>
<styleSheet xmlns="http://schemas.openxmlformats.org/spreadsheetml/2006/main">
  <numFmts count="9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R$&quot;#,##0.00"/>
  </numFmts>
  <fonts count="4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4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1" fillId="2" borderId="0" xfId="0" applyFont="1" applyFill="1" applyAlignment="1">
      <alignment horizontal="center" vertical="center"/>
    </xf>
    <xf numFmtId="40" fontId="0" fillId="3" borderId="1" xfId="0" applyNumberFormat="1" applyFont="1" applyFill="1" applyBorder="1" applyAlignment="1">
      <alignment horizontal="right"/>
    </xf>
    <xf numFmtId="0" fontId="0" fillId="3" borderId="0" xfId="0" applyFont="1" applyFill="1" applyAlignment="1">
      <alignment/>
    </xf>
    <xf numFmtId="40" fontId="0" fillId="0" borderId="2" xfId="0" applyNumberFormat="1" applyFont="1" applyFill="1" applyBorder="1" applyAlignment="1">
      <alignment horizontal="right"/>
    </xf>
    <xf numFmtId="0" fontId="0" fillId="3" borderId="3" xfId="0" applyFont="1" applyFill="1" applyBorder="1" applyAlignment="1">
      <alignment horizontal="center"/>
    </xf>
    <xf numFmtId="40" fontId="0" fillId="0" borderId="1" xfId="0" applyNumberFormat="1" applyFont="1" applyFill="1" applyBorder="1" applyAlignment="1">
      <alignment horizontal="right"/>
    </xf>
    <xf numFmtId="0" fontId="1" fillId="3" borderId="4" xfId="0" applyFont="1" applyFill="1" applyBorder="1" applyAlignment="1">
      <alignment horizontal="left"/>
    </xf>
    <xf numFmtId="40" fontId="0" fillId="3" borderId="5" xfId="0" applyNumberFormat="1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left"/>
    </xf>
    <xf numFmtId="0" fontId="0" fillId="3" borderId="7" xfId="0" applyFont="1" applyFill="1" applyBorder="1" applyAlignment="1">
      <alignment horizontal="center"/>
    </xf>
    <xf numFmtId="0" fontId="0" fillId="3" borderId="8" xfId="0" applyFont="1" applyFill="1" applyBorder="1" applyAlignment="1">
      <alignment horizontal="center"/>
    </xf>
    <xf numFmtId="4" fontId="1" fillId="2" borderId="9" xfId="0" applyNumberFormat="1" applyFont="1" applyFill="1" applyBorder="1" applyAlignment="1">
      <alignment horizontal="center" vertical="center" wrapText="1"/>
    </xf>
    <xf numFmtId="4" fontId="1" fillId="2" borderId="10" xfId="0" applyNumberFormat="1" applyFont="1" applyFill="1" applyBorder="1" applyAlignment="1">
      <alignment horizontal="center" vertical="center" wrapText="1"/>
    </xf>
    <xf numFmtId="40" fontId="0" fillId="0" borderId="11" xfId="0" applyNumberFormat="1" applyFont="1" applyFill="1" applyBorder="1" applyAlignment="1">
      <alignment horizontal="right"/>
    </xf>
    <xf numFmtId="0" fontId="1" fillId="2" borderId="12" xfId="0" applyFont="1" applyFill="1" applyBorder="1" applyAlignment="1">
      <alignment horizontal="center" vertical="center"/>
    </xf>
    <xf numFmtId="40" fontId="0" fillId="3" borderId="11" xfId="0" applyNumberFormat="1" applyFont="1" applyFill="1" applyBorder="1" applyAlignment="1">
      <alignment horizontal="right"/>
    </xf>
    <xf numFmtId="43" fontId="1" fillId="3" borderId="13" xfId="0" applyNumberFormat="1" applyFont="1" applyFill="1" applyBorder="1" applyAlignment="1">
      <alignment/>
    </xf>
    <xf numFmtId="40" fontId="0" fillId="3" borderId="5" xfId="0" applyNumberFormat="1" applyFont="1" applyFill="1" applyBorder="1" applyAlignment="1">
      <alignment horizontal="right"/>
    </xf>
    <xf numFmtId="4" fontId="1" fillId="2" borderId="14" xfId="0" applyNumberFormat="1" applyFont="1" applyFill="1" applyBorder="1" applyAlignment="1">
      <alignment horizontal="center" vertical="center" wrapText="1"/>
    </xf>
    <xf numFmtId="43" fontId="1" fillId="3" borderId="15" xfId="18" applyFont="1" applyFill="1" applyBorder="1" applyAlignment="1">
      <alignment/>
    </xf>
    <xf numFmtId="4" fontId="1" fillId="2" borderId="16" xfId="0" applyNumberFormat="1" applyFont="1" applyFill="1" applyBorder="1" applyAlignment="1">
      <alignment horizontal="center" vertical="center" wrapText="1"/>
    </xf>
    <xf numFmtId="40" fontId="0" fillId="3" borderId="17" xfId="0" applyNumberFormat="1" applyFont="1" applyFill="1" applyBorder="1" applyAlignment="1">
      <alignment horizontal="right"/>
    </xf>
    <xf numFmtId="40" fontId="0" fillId="3" borderId="18" xfId="0" applyNumberFormat="1" applyFont="1" applyFill="1" applyBorder="1" applyAlignment="1">
      <alignment horizontal="right"/>
    </xf>
    <xf numFmtId="0" fontId="1" fillId="2" borderId="19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0" fillId="3" borderId="21" xfId="0" applyFont="1" applyFill="1" applyBorder="1" applyAlignment="1">
      <alignment horizontal="center"/>
    </xf>
    <xf numFmtId="0" fontId="0" fillId="3" borderId="22" xfId="0" applyFont="1" applyFill="1" applyBorder="1" applyAlignment="1">
      <alignment horizontal="center"/>
    </xf>
    <xf numFmtId="0" fontId="0" fillId="3" borderId="23" xfId="0" applyFont="1" applyFill="1" applyBorder="1" applyAlignment="1">
      <alignment horizontal="center"/>
    </xf>
    <xf numFmtId="0" fontId="0" fillId="3" borderId="24" xfId="0" applyFont="1" applyFill="1" applyBorder="1" applyAlignment="1">
      <alignment horizontal="center"/>
    </xf>
    <xf numFmtId="0" fontId="2" fillId="3" borderId="25" xfId="0" applyFont="1" applyFill="1" applyBorder="1" applyAlignment="1">
      <alignment horizontal="center" vertical="center"/>
    </xf>
    <xf numFmtId="0" fontId="1" fillId="3" borderId="26" xfId="0" applyFont="1" applyFill="1" applyBorder="1" applyAlignment="1">
      <alignment horizontal="left"/>
    </xf>
    <xf numFmtId="40" fontId="0" fillId="3" borderId="27" xfId="0" applyNumberFormat="1" applyFont="1" applyFill="1" applyBorder="1" applyAlignment="1">
      <alignment horizontal="right"/>
    </xf>
    <xf numFmtId="40" fontId="0" fillId="0" borderId="28" xfId="0" applyNumberFormat="1" applyFont="1" applyFill="1" applyBorder="1" applyAlignment="1">
      <alignment horizontal="right"/>
    </xf>
    <xf numFmtId="40" fontId="0" fillId="0" borderId="29" xfId="0" applyNumberFormat="1" applyFont="1" applyFill="1" applyBorder="1" applyAlignment="1">
      <alignment horizontal="right"/>
    </xf>
    <xf numFmtId="0" fontId="1" fillId="2" borderId="13" xfId="0" applyFont="1" applyFill="1" applyBorder="1" applyAlignment="1">
      <alignment horizontal="center" vertical="center"/>
    </xf>
    <xf numFmtId="4" fontId="1" fillId="2" borderId="13" xfId="0" applyNumberFormat="1" applyFont="1" applyFill="1" applyBorder="1" applyAlignment="1">
      <alignment horizontal="center" vertical="center"/>
    </xf>
    <xf numFmtId="4" fontId="1" fillId="2" borderId="13" xfId="0" applyNumberFormat="1" applyFont="1" applyFill="1" applyBorder="1" applyAlignment="1">
      <alignment horizontal="center" vertical="center" wrapText="1"/>
    </xf>
    <xf numFmtId="0" fontId="0" fillId="3" borderId="30" xfId="0" applyFont="1" applyFill="1" applyBorder="1" applyAlignment="1">
      <alignment horizontal="center"/>
    </xf>
    <xf numFmtId="40" fontId="0" fillId="0" borderId="31" xfId="0" applyNumberFormat="1" applyFont="1" applyFill="1" applyBorder="1" applyAlignment="1">
      <alignment horizontal="right"/>
    </xf>
    <xf numFmtId="40" fontId="0" fillId="0" borderId="32" xfId="0" applyNumberFormat="1" applyFont="1" applyFill="1" applyBorder="1" applyAlignment="1">
      <alignment horizontal="right"/>
    </xf>
    <xf numFmtId="40" fontId="0" fillId="3" borderId="33" xfId="0" applyNumberFormat="1" applyFont="1" applyFill="1" applyBorder="1" applyAlignment="1">
      <alignment horizontal="right"/>
    </xf>
    <xf numFmtId="0" fontId="0" fillId="3" borderId="34" xfId="0" applyFont="1" applyFill="1" applyBorder="1" applyAlignment="1">
      <alignment horizontal="center"/>
    </xf>
    <xf numFmtId="0" fontId="0" fillId="3" borderId="15" xfId="0" applyFont="1" applyFill="1" applyBorder="1" applyAlignment="1">
      <alignment horizontal="center"/>
    </xf>
    <xf numFmtId="0" fontId="0" fillId="3" borderId="35" xfId="0" applyFont="1" applyFill="1" applyBorder="1" applyAlignment="1">
      <alignment horizontal="center"/>
    </xf>
    <xf numFmtId="43" fontId="0" fillId="3" borderId="34" xfId="18" applyFont="1" applyFill="1" applyBorder="1" applyAlignment="1">
      <alignment/>
    </xf>
    <xf numFmtId="0" fontId="3" fillId="3" borderId="25" xfId="0" applyFont="1" applyFill="1" applyBorder="1" applyAlignment="1">
      <alignment horizontal="center" vertical="center"/>
    </xf>
    <xf numFmtId="0" fontId="1" fillId="2" borderId="36" xfId="0" applyFont="1" applyFill="1" applyBorder="1" applyAlignment="1">
      <alignment horizontal="center" vertical="center"/>
    </xf>
    <xf numFmtId="0" fontId="1" fillId="2" borderId="37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2" fillId="3" borderId="25" xfId="0" applyFont="1" applyFill="1" applyBorder="1" applyAlignment="1">
      <alignment horizontal="center" vertical="center"/>
    </xf>
    <xf numFmtId="0" fontId="1" fillId="3" borderId="26" xfId="0" applyFont="1" applyFill="1" applyBorder="1" applyAlignment="1">
      <alignment horizontal="left"/>
    </xf>
    <xf numFmtId="0" fontId="1" fillId="3" borderId="5" xfId="0" applyFont="1" applyFill="1" applyBorder="1" applyAlignment="1">
      <alignment horizontal="left"/>
    </xf>
    <xf numFmtId="0" fontId="1" fillId="2" borderId="3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38" xfId="0" applyFont="1" applyFill="1" applyBorder="1" applyAlignment="1">
      <alignment horizontal="center" vertical="center"/>
    </xf>
    <xf numFmtId="4" fontId="1" fillId="2" borderId="39" xfId="0" applyNumberFormat="1" applyFont="1" applyFill="1" applyBorder="1" applyAlignment="1">
      <alignment horizontal="center" vertical="center"/>
    </xf>
    <xf numFmtId="4" fontId="1" fillId="2" borderId="5" xfId="0" applyNumberFormat="1" applyFont="1" applyFill="1" applyBorder="1" applyAlignment="1">
      <alignment horizontal="center" vertical="center"/>
    </xf>
    <xf numFmtId="4" fontId="1" fillId="2" borderId="40" xfId="0" applyNumberFormat="1" applyFont="1" applyFill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tabSelected="1" zoomScaleSheetLayoutView="75" workbookViewId="0" topLeftCell="B1">
      <selection activeCell="K6" sqref="K6"/>
    </sheetView>
  </sheetViews>
  <sheetFormatPr defaultColWidth="9.140625" defaultRowHeight="12.75"/>
  <cols>
    <col min="1" max="1" width="7.28125" style="3" hidden="1" customWidth="1"/>
    <col min="2" max="2" width="7.421875" style="3" customWidth="1"/>
    <col min="3" max="3" width="11.57421875" style="3" customWidth="1"/>
    <col min="4" max="5" width="12.00390625" style="3" customWidth="1"/>
    <col min="6" max="6" width="11.140625" style="3" customWidth="1"/>
    <col min="7" max="16384" width="11.421875" style="3" customWidth="1"/>
  </cols>
  <sheetData>
    <row r="1" spans="1:7" ht="30" customHeight="1" thickBot="1">
      <c r="A1" s="31" t="s">
        <v>0</v>
      </c>
      <c r="B1" s="47" t="s">
        <v>0</v>
      </c>
      <c r="C1" s="47"/>
      <c r="D1" s="47"/>
      <c r="E1" s="47"/>
      <c r="F1" s="47"/>
      <c r="G1" s="47"/>
    </row>
    <row r="2" spans="1:7" s="1" customFormat="1" ht="13.5" thickBot="1">
      <c r="A2" s="48" t="s">
        <v>1</v>
      </c>
      <c r="B2" s="50" t="s">
        <v>1</v>
      </c>
      <c r="C2" s="37" t="s">
        <v>11</v>
      </c>
      <c r="D2" s="37" t="s">
        <v>12</v>
      </c>
      <c r="E2" s="37" t="s">
        <v>14</v>
      </c>
      <c r="F2" s="37" t="s">
        <v>15</v>
      </c>
      <c r="G2" s="36" t="s">
        <v>7</v>
      </c>
    </row>
    <row r="3" spans="1:7" s="1" customFormat="1" ht="26.25" thickBot="1">
      <c r="A3" s="49"/>
      <c r="B3" s="50"/>
      <c r="C3" s="38" t="s">
        <v>13</v>
      </c>
      <c r="D3" s="38" t="s">
        <v>13</v>
      </c>
      <c r="E3" s="38" t="s">
        <v>13</v>
      </c>
      <c r="F3" s="38" t="s">
        <v>13</v>
      </c>
      <c r="G3" s="38" t="s">
        <v>13</v>
      </c>
    </row>
    <row r="4" spans="1:7" ht="13.5" thickBot="1">
      <c r="A4" s="11" t="s">
        <v>3</v>
      </c>
      <c r="B4" s="43" t="s">
        <v>3</v>
      </c>
      <c r="C4" s="33">
        <v>3495</v>
      </c>
      <c r="D4" s="34">
        <v>3837.2</v>
      </c>
      <c r="E4" s="34"/>
      <c r="F4" s="35">
        <v>3475</v>
      </c>
      <c r="G4" s="46">
        <f>ROUND(AVERAGE(C4,D4,E4,F4),2)</f>
        <v>3602.4</v>
      </c>
    </row>
    <row r="5" spans="1:7" ht="13.5" thickBot="1">
      <c r="A5" s="12" t="s">
        <v>4</v>
      </c>
      <c r="B5" s="44" t="s">
        <v>4</v>
      </c>
      <c r="C5" s="23">
        <f>3*6950</f>
        <v>20850</v>
      </c>
      <c r="D5" s="6">
        <f>(7486.7*3)+(600*3)</f>
        <v>24260.1</v>
      </c>
      <c r="E5" s="6"/>
      <c r="F5" s="15">
        <v>19650</v>
      </c>
      <c r="G5" s="46">
        <f>ROUND(AVERAGE(C5,D5,E5,F5),2)</f>
        <v>21586.7</v>
      </c>
    </row>
    <row r="6" spans="1:7" ht="13.5" thickBot="1">
      <c r="A6" s="12"/>
      <c r="B6" s="44" t="s">
        <v>5</v>
      </c>
      <c r="C6" s="23">
        <v>2165</v>
      </c>
      <c r="D6" s="6">
        <v>3460.2</v>
      </c>
      <c r="E6" s="6"/>
      <c r="F6" s="15">
        <v>2894</v>
      </c>
      <c r="G6" s="46">
        <f>ROUND(AVERAGE(C6,D6,E6,F6),2)</f>
        <v>2839.73</v>
      </c>
    </row>
    <row r="7" spans="1:7" ht="13.5" thickBot="1">
      <c r="A7" s="12"/>
      <c r="B7" s="44" t="s">
        <v>6</v>
      </c>
      <c r="C7" s="23">
        <v>4420</v>
      </c>
      <c r="D7" s="6"/>
      <c r="E7" s="6">
        <v>4300</v>
      </c>
      <c r="F7" s="15">
        <v>4431</v>
      </c>
      <c r="G7" s="46">
        <f>ROUND(AVERAGE(C7,D7,E7,F7),2)</f>
        <v>4383.67</v>
      </c>
    </row>
    <row r="8" spans="1:7" ht="13.5" thickBot="1">
      <c r="A8" s="39"/>
      <c r="B8" s="45" t="s">
        <v>22</v>
      </c>
      <c r="C8" s="42"/>
      <c r="D8" s="40">
        <f>7486.7+500+600</f>
        <v>8586.7</v>
      </c>
      <c r="E8" s="40"/>
      <c r="F8" s="41">
        <f>6550+600+160</f>
        <v>7310</v>
      </c>
      <c r="G8" s="46">
        <f>ROUND(AVERAGE(C8,D8,E8,F8),2)</f>
        <v>7948.35</v>
      </c>
    </row>
    <row r="9" spans="1:7" ht="13.5" thickBot="1">
      <c r="A9" s="7" t="s">
        <v>9</v>
      </c>
      <c r="B9" s="32" t="s">
        <v>19</v>
      </c>
      <c r="C9" s="8"/>
      <c r="D9" s="8"/>
      <c r="E9" s="8"/>
      <c r="F9" s="8"/>
      <c r="G9" s="18">
        <f>SUM(G4:G8)</f>
        <v>40360.85</v>
      </c>
    </row>
    <row r="10" ht="18.75" customHeight="1">
      <c r="B10" s="3" t="s">
        <v>17</v>
      </c>
    </row>
    <row r="11" ht="12.75">
      <c r="B11" s="3" t="s">
        <v>23</v>
      </c>
    </row>
    <row r="12" ht="12.75" hidden="1"/>
    <row r="13" ht="12.75">
      <c r="B13" s="3" t="s">
        <v>20</v>
      </c>
    </row>
    <row r="14" ht="12.75">
      <c r="B14" s="3" t="s">
        <v>24</v>
      </c>
    </row>
  </sheetData>
  <mergeCells count="3">
    <mergeCell ref="B1:G1"/>
    <mergeCell ref="A2:A3"/>
    <mergeCell ref="B2:B3"/>
  </mergeCells>
  <printOptions horizontalCentered="1"/>
  <pageMargins left="0.2" right="0.1968503937007874" top="2.67" bottom="0.5905511811023623" header="0.1968503937007874" footer="0.1968503937007874"/>
  <pageSetup fitToHeight="1" fitToWidth="1" horizontalDpi="600" verticalDpi="600" orientation="landscape" paperSize="9" r:id="rId1"/>
  <headerFooter alignWithMargins="0">
    <oddFooter>&amp;C&amp;8&amp;F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3"/>
  <sheetViews>
    <sheetView zoomScaleSheetLayoutView="75" workbookViewId="0" topLeftCell="B1">
      <selection activeCell="E3" sqref="E3:E5"/>
    </sheetView>
  </sheetViews>
  <sheetFormatPr defaultColWidth="9.140625" defaultRowHeight="12.75"/>
  <cols>
    <col min="1" max="1" width="7.28125" style="3" hidden="1" customWidth="1"/>
    <col min="2" max="2" width="7.28125" style="3" customWidth="1"/>
    <col min="3" max="4" width="7.8515625" style="3" customWidth="1"/>
    <col min="5" max="6" width="11.57421875" style="3" customWidth="1"/>
    <col min="7" max="10" width="12.00390625" style="3" customWidth="1"/>
    <col min="11" max="12" width="11.140625" style="3" customWidth="1"/>
    <col min="13" max="13" width="12.8515625" style="3" customWidth="1"/>
    <col min="14" max="16384" width="11.421875" style="3" customWidth="1"/>
  </cols>
  <sheetData>
    <row r="1" spans="1:14" ht="30" customHeight="1" thickBot="1">
      <c r="A1" s="51" t="s">
        <v>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</row>
    <row r="2" spans="1:14" s="1" customFormat="1" ht="13.5" thickBot="1">
      <c r="A2" s="48" t="s">
        <v>1</v>
      </c>
      <c r="B2" s="48" t="s">
        <v>1</v>
      </c>
      <c r="C2" s="9"/>
      <c r="D2" s="25"/>
      <c r="E2" s="58" t="s">
        <v>11</v>
      </c>
      <c r="F2" s="59"/>
      <c r="G2" s="57" t="s">
        <v>12</v>
      </c>
      <c r="H2" s="59"/>
      <c r="I2" s="57" t="s">
        <v>14</v>
      </c>
      <c r="J2" s="59"/>
      <c r="K2" s="57" t="s">
        <v>15</v>
      </c>
      <c r="L2" s="58"/>
      <c r="M2" s="55" t="s">
        <v>7</v>
      </c>
      <c r="N2" s="56"/>
    </row>
    <row r="3" spans="1:14" s="1" customFormat="1" ht="25.5">
      <c r="A3" s="49"/>
      <c r="B3" s="54"/>
      <c r="C3" s="16" t="s">
        <v>2</v>
      </c>
      <c r="D3" s="26" t="s">
        <v>8</v>
      </c>
      <c r="E3" s="22" t="s">
        <v>16</v>
      </c>
      <c r="F3" s="13" t="s">
        <v>13</v>
      </c>
      <c r="G3" s="13" t="s">
        <v>16</v>
      </c>
      <c r="H3" s="13" t="s">
        <v>13</v>
      </c>
      <c r="I3" s="13" t="s">
        <v>16</v>
      </c>
      <c r="J3" s="13" t="s">
        <v>13</v>
      </c>
      <c r="K3" s="13" t="s">
        <v>16</v>
      </c>
      <c r="L3" s="13" t="s">
        <v>13</v>
      </c>
      <c r="M3" s="14" t="s">
        <v>16</v>
      </c>
      <c r="N3" s="20" t="s">
        <v>13</v>
      </c>
    </row>
    <row r="4" spans="1:14" ht="12.75">
      <c r="A4" s="11" t="s">
        <v>3</v>
      </c>
      <c r="B4" s="12" t="s">
        <v>3</v>
      </c>
      <c r="C4" s="5">
        <v>1</v>
      </c>
      <c r="D4" s="27" t="s">
        <v>10</v>
      </c>
      <c r="E4" s="23">
        <v>3495</v>
      </c>
      <c r="F4" s="2">
        <f>E4*C4</f>
        <v>3495</v>
      </c>
      <c r="G4" s="6">
        <f>400+3437.2</f>
        <v>3837.2</v>
      </c>
      <c r="H4" s="6">
        <f>G4*C4</f>
        <v>3837.2</v>
      </c>
      <c r="I4" s="6"/>
      <c r="J4" s="6">
        <f>I4*C4</f>
        <v>0</v>
      </c>
      <c r="K4" s="6">
        <f>2975+500</f>
        <v>3475</v>
      </c>
      <c r="L4" s="15">
        <f>K4*C4</f>
        <v>3475</v>
      </c>
      <c r="M4" s="17">
        <f>ROUND(AVERAGE(E4,G4,I4,K4),2)</f>
        <v>3602.4</v>
      </c>
      <c r="N4" s="21">
        <f>M4*C4</f>
        <v>3602.4</v>
      </c>
    </row>
    <row r="5" spans="1:14" ht="12.75">
      <c r="A5" s="12" t="s">
        <v>4</v>
      </c>
      <c r="B5" s="12" t="s">
        <v>4</v>
      </c>
      <c r="C5" s="5">
        <v>4</v>
      </c>
      <c r="D5" s="27" t="s">
        <v>10</v>
      </c>
      <c r="E5" s="23">
        <v>6950</v>
      </c>
      <c r="F5" s="2">
        <f>E5*C5</f>
        <v>27800</v>
      </c>
      <c r="G5" s="6">
        <f>7486.7+600</f>
        <v>8086.7</v>
      </c>
      <c r="H5" s="6">
        <f>G5*C5</f>
        <v>32346.8</v>
      </c>
      <c r="I5" s="6"/>
      <c r="J5" s="6">
        <f>I5*C5</f>
        <v>0</v>
      </c>
      <c r="K5" s="6">
        <f>6050+500</f>
        <v>6550</v>
      </c>
      <c r="L5" s="15">
        <f>K5*C5</f>
        <v>26200</v>
      </c>
      <c r="M5" s="17">
        <f>ROUND(AVERAGE(E5,G5,I5,K5),2)</f>
        <v>7195.57</v>
      </c>
      <c r="N5" s="21">
        <f>M5*C5</f>
        <v>28782.28</v>
      </c>
    </row>
    <row r="6" spans="1:14" ht="12.75">
      <c r="A6" s="12"/>
      <c r="B6" s="12" t="s">
        <v>5</v>
      </c>
      <c r="C6" s="5">
        <v>1</v>
      </c>
      <c r="D6" s="27" t="s">
        <v>10</v>
      </c>
      <c r="E6" s="23">
        <v>2165</v>
      </c>
      <c r="F6" s="2">
        <f>E6*C6</f>
        <v>2165</v>
      </c>
      <c r="G6" s="6">
        <f>400+3060.2</f>
        <v>3460.2</v>
      </c>
      <c r="H6" s="6">
        <f>G6*C6</f>
        <v>3460.2</v>
      </c>
      <c r="I6" s="6"/>
      <c r="J6" s="6">
        <f>I6*C6</f>
        <v>0</v>
      </c>
      <c r="K6" s="6">
        <f>2394+500</f>
        <v>2894</v>
      </c>
      <c r="L6" s="15">
        <f>K6*C6</f>
        <v>2894</v>
      </c>
      <c r="M6" s="17">
        <f>ROUND(AVERAGE(E6,G6,I6,K6),2)</f>
        <v>2839.73</v>
      </c>
      <c r="N6" s="21">
        <f>M6*C6</f>
        <v>2839.73</v>
      </c>
    </row>
    <row r="7" spans="1:14" ht="13.5" thickBot="1">
      <c r="A7" s="12"/>
      <c r="B7" s="28" t="s">
        <v>6</v>
      </c>
      <c r="C7" s="29">
        <v>1</v>
      </c>
      <c r="D7" s="30" t="s">
        <v>10</v>
      </c>
      <c r="E7" s="24">
        <v>4420</v>
      </c>
      <c r="F7" s="2">
        <f>E7*C7</f>
        <v>4420</v>
      </c>
      <c r="G7" s="4"/>
      <c r="H7" s="6">
        <f>G7*C7</f>
        <v>0</v>
      </c>
      <c r="I7" s="4">
        <v>4300</v>
      </c>
      <c r="J7" s="6">
        <f>I7*C7</f>
        <v>4300</v>
      </c>
      <c r="K7" s="4">
        <f>3431+1000</f>
        <v>4431</v>
      </c>
      <c r="L7" s="15">
        <f>K7*C7</f>
        <v>4431</v>
      </c>
      <c r="M7" s="17">
        <f>ROUND(AVERAGE(E7,G7,I7,K7),2)</f>
        <v>4383.67</v>
      </c>
      <c r="N7" s="21">
        <f>M7*C7</f>
        <v>4383.67</v>
      </c>
    </row>
    <row r="8" spans="1:14" ht="13.5" thickBot="1">
      <c r="A8" s="7" t="s">
        <v>9</v>
      </c>
      <c r="B8" s="52" t="s">
        <v>19</v>
      </c>
      <c r="C8" s="53"/>
      <c r="D8" s="10"/>
      <c r="E8" s="8"/>
      <c r="F8" s="8"/>
      <c r="G8" s="8"/>
      <c r="H8" s="8"/>
      <c r="I8" s="8"/>
      <c r="J8" s="8"/>
      <c r="K8" s="8"/>
      <c r="L8" s="8"/>
      <c r="M8" s="19"/>
      <c r="N8" s="18">
        <f>SUM(N4:N7)</f>
        <v>39608.08</v>
      </c>
    </row>
    <row r="9" ht="18.75" customHeight="1">
      <c r="E9" s="3" t="s">
        <v>17</v>
      </c>
    </row>
    <row r="10" ht="12.75">
      <c r="E10" s="3" t="s">
        <v>18</v>
      </c>
    </row>
    <row r="11" ht="12.75" hidden="1"/>
    <row r="12" ht="12.75">
      <c r="E12" s="3" t="s">
        <v>20</v>
      </c>
    </row>
    <row r="13" ht="12.75">
      <c r="E13" s="3" t="s">
        <v>21</v>
      </c>
    </row>
  </sheetData>
  <mergeCells count="9">
    <mergeCell ref="A1:N1"/>
    <mergeCell ref="B8:C8"/>
    <mergeCell ref="A2:A3"/>
    <mergeCell ref="B2:B3"/>
    <mergeCell ref="M2:N2"/>
    <mergeCell ref="K2:L2"/>
    <mergeCell ref="I2:J2"/>
    <mergeCell ref="G2:H2"/>
    <mergeCell ref="E2:F2"/>
  </mergeCells>
  <printOptions horizontalCentered="1"/>
  <pageMargins left="0.63" right="0.1968503937007874" top="3.03" bottom="0.5905511811023623" header="0.1968503937007874" footer="0.1968503937007874"/>
  <pageSetup fitToHeight="1" fitToWidth="1" horizontalDpi="600" verticalDpi="600" orientation="landscape" paperSize="9" r:id="rId1"/>
  <headerFooter alignWithMargins="0">
    <oddFooter>&amp;C&amp;8&amp;F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Justiça Eleitoral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meireles</dc:creator>
  <cp:keywords/>
  <dc:description/>
  <cp:lastModifiedBy>valeria</cp:lastModifiedBy>
  <cp:lastPrinted>2005-12-08T18:33:28Z</cp:lastPrinted>
  <dcterms:created xsi:type="dcterms:W3CDTF">2005-02-15T19:36:18Z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