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12.2005" sheetId="1" r:id="rId1"/>
    <sheet name="11.2005" sheetId="2" r:id="rId2"/>
    <sheet name="Plan2" sheetId="3" r:id="rId3"/>
    <sheet name="Plan3" sheetId="4" r:id="rId4"/>
  </sheets>
  <definedNames>
    <definedName name="_xlnm.Print_Area" localSheetId="0">'01.12.2005'!$B$3:$J$28</definedName>
    <definedName name="_xlnm.Print_Area" localSheetId="1">'11.2005'!$B$3:$J$26</definedName>
    <definedName name="_xlnm.Print_Titles" localSheetId="0">'01.12.2005'!$6:$7</definedName>
    <definedName name="_xlnm.Print_Titles" localSheetId="1">'11.2005'!$6:$7</definedName>
  </definedNames>
  <calcPr fullCalcOnLoad="1"/>
</workbook>
</file>

<file path=xl/sharedStrings.xml><?xml version="1.0" encoding="utf-8"?>
<sst xmlns="http://schemas.openxmlformats.org/spreadsheetml/2006/main" count="114" uniqueCount="52">
  <si>
    <t>PLANILHA DE CUSTOS</t>
  </si>
  <si>
    <t>Item</t>
  </si>
  <si>
    <t>Quant.</t>
  </si>
  <si>
    <t>1.1.1</t>
  </si>
  <si>
    <t>1.1.2</t>
  </si>
  <si>
    <t>1.1.3</t>
  </si>
  <si>
    <t>1.1.4</t>
  </si>
  <si>
    <t>Custo Médio</t>
  </si>
  <si>
    <t>Unid.</t>
  </si>
  <si>
    <t>V. Total (R$)</t>
  </si>
  <si>
    <t xml:space="preserve">Total </t>
  </si>
  <si>
    <t>1.1.6</t>
  </si>
  <si>
    <t>1.1.9</t>
  </si>
  <si>
    <t>1.1.11</t>
  </si>
  <si>
    <t>1.1.12</t>
  </si>
  <si>
    <t>1.1.13</t>
  </si>
  <si>
    <t>1.1.15</t>
  </si>
  <si>
    <t>1.1.5</t>
  </si>
  <si>
    <t>1.1.8</t>
  </si>
  <si>
    <t>1.1.10</t>
  </si>
  <si>
    <t>1.2.1</t>
  </si>
  <si>
    <t>1.2.2</t>
  </si>
  <si>
    <t>1.3.1</t>
  </si>
  <si>
    <t>1.3.2</t>
  </si>
  <si>
    <t>1.2.3</t>
  </si>
  <si>
    <t>1.2.4</t>
  </si>
  <si>
    <t>1.2.5</t>
  </si>
  <si>
    <t>1.3.3</t>
  </si>
  <si>
    <t>Empresa 1</t>
  </si>
  <si>
    <t>Empresa 2</t>
  </si>
  <si>
    <t>Empresa 3</t>
  </si>
  <si>
    <t>Empresa 4</t>
  </si>
  <si>
    <t>Empresa 5</t>
  </si>
  <si>
    <t>Empresa 1: orçamento encaminhado em 8/11/2005.</t>
  </si>
  <si>
    <t>e1 cassol</t>
  </si>
  <si>
    <t>e2 hydramar</t>
  </si>
  <si>
    <t>e3 espaço interno decorações</t>
  </si>
  <si>
    <t>Empresa 4: orçamento encaminhado em 10/11/2005.</t>
  </si>
  <si>
    <t>e4 calegari</t>
  </si>
  <si>
    <t>e5 metais &amp; cia</t>
  </si>
  <si>
    <t>Peça</t>
  </si>
  <si>
    <t>Empresa 3: orçamento encaminhado em 10/11/05.</t>
  </si>
  <si>
    <t>Empresa 2: orçamento encaminhado em 10/11/2005.</t>
  </si>
  <si>
    <t>Empresa 5: orçamento encaminhado em 10/11/2005.</t>
  </si>
  <si>
    <t>Empresa 1: orçamento encaminhado em 8/11/2005, ratificado em 22/11/2005.</t>
  </si>
  <si>
    <t>Empresa 2: orçamento encaminhado em 10/11/2005, ratificado em 21/11/2005.</t>
  </si>
  <si>
    <t>Empresa 3: orçamento encaminhado em 10/11/05, ratificado em 21/11/2005.</t>
  </si>
  <si>
    <t>Empresa 4: orçamento encaminhado em 10/11/2005, ratificado em 21/11/2005.</t>
  </si>
  <si>
    <t>Empresa 5: orçamento encaminhado em 10/11/2005, ratificado em 22/11/2005.</t>
  </si>
  <si>
    <t>1.1.7.1</t>
  </si>
  <si>
    <t>1.1.7.3.</t>
  </si>
  <si>
    <t>1.1.7.2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</si>
</sst>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/>
    </xf>
    <xf numFmtId="0" fontId="0" fillId="3" borderId="0" xfId="0" applyFont="1" applyFill="1" applyAlignment="1">
      <alignment/>
    </xf>
    <xf numFmtId="0" fontId="0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40" fontId="0" fillId="3" borderId="2" xfId="0" applyNumberFormat="1" applyFont="1" applyFill="1" applyBorder="1" applyAlignment="1">
      <alignment horizontal="right"/>
    </xf>
    <xf numFmtId="40" fontId="0" fillId="0" borderId="2" xfId="0" applyNumberFormat="1" applyFont="1" applyFill="1" applyBorder="1" applyAlignment="1">
      <alignment horizontal="right"/>
    </xf>
    <xf numFmtId="40" fontId="0" fillId="0" borderId="3" xfId="0" applyNumberFormat="1" applyFont="1" applyFill="1" applyBorder="1" applyAlignment="1">
      <alignment horizontal="right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left"/>
    </xf>
    <xf numFmtId="40" fontId="0" fillId="3" borderId="9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40" fontId="0" fillId="3" borderId="11" xfId="0" applyNumberFormat="1" applyFont="1" applyFill="1" applyBorder="1" applyAlignment="1">
      <alignment horizontal="right"/>
    </xf>
    <xf numFmtId="40" fontId="0" fillId="0" borderId="11" xfId="0" applyNumberFormat="1" applyFont="1" applyFill="1" applyBorder="1" applyAlignment="1">
      <alignment horizontal="right"/>
    </xf>
    <xf numFmtId="40" fontId="0" fillId="0" borderId="12" xfId="0" applyNumberFormat="1" applyFont="1" applyFill="1" applyBorder="1" applyAlignment="1">
      <alignment horizontal="right"/>
    </xf>
    <xf numFmtId="4" fontId="1" fillId="2" borderId="13" xfId="0" applyNumberFormat="1" applyFont="1" applyFill="1" applyBorder="1" applyAlignment="1">
      <alignment horizontal="center" vertical="center" wrapText="1"/>
    </xf>
    <xf numFmtId="40" fontId="0" fillId="3" borderId="14" xfId="0" applyNumberFormat="1" applyFont="1" applyFill="1" applyBorder="1" applyAlignment="1">
      <alignment horizontal="right"/>
    </xf>
    <xf numFmtId="4" fontId="1" fillId="2" borderId="15" xfId="0" applyNumberFormat="1" applyFont="1" applyFill="1" applyBorder="1" applyAlignment="1">
      <alignment horizontal="center" vertical="center"/>
    </xf>
    <xf numFmtId="4" fontId="1" fillId="2" borderId="16" xfId="0" applyNumberFormat="1" applyFont="1" applyFill="1" applyBorder="1" applyAlignment="1">
      <alignment horizontal="center" vertical="center"/>
    </xf>
    <xf numFmtId="40" fontId="0" fillId="3" borderId="0" xfId="0" applyNumberFormat="1" applyFont="1" applyFill="1" applyAlignment="1">
      <alignment/>
    </xf>
    <xf numFmtId="40" fontId="0" fillId="3" borderId="17" xfId="0" applyNumberFormat="1" applyFont="1" applyFill="1" applyBorder="1" applyAlignment="1">
      <alignment horizontal="right"/>
    </xf>
    <xf numFmtId="40" fontId="0" fillId="3" borderId="18" xfId="0" applyNumberFormat="1" applyFont="1" applyFill="1" applyBorder="1" applyAlignment="1">
      <alignment horizontal="right"/>
    </xf>
    <xf numFmtId="40" fontId="0" fillId="3" borderId="19" xfId="0" applyNumberFormat="1" applyFont="1" applyFill="1" applyBorder="1" applyAlignment="1">
      <alignment horizontal="right"/>
    </xf>
    <xf numFmtId="0" fontId="2" fillId="3" borderId="0" xfId="0" applyFont="1" applyFill="1" applyAlignment="1">
      <alignment/>
    </xf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4" fontId="1" fillId="2" borderId="22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center"/>
    </xf>
    <xf numFmtId="40" fontId="0" fillId="3" borderId="0" xfId="0" applyNumberFormat="1" applyFont="1" applyFill="1" applyBorder="1" applyAlignment="1">
      <alignment horizontal="center"/>
    </xf>
    <xf numFmtId="40" fontId="0" fillId="3" borderId="0" xfId="0" applyNumberFormat="1" applyFont="1" applyFill="1" applyBorder="1" applyAlignment="1">
      <alignment horizontal="right"/>
    </xf>
    <xf numFmtId="0" fontId="0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left"/>
    </xf>
    <xf numFmtId="0" fontId="0" fillId="3" borderId="25" xfId="0" applyFont="1" applyFill="1" applyBorder="1" applyAlignment="1">
      <alignment horizontal="left"/>
    </xf>
    <xf numFmtId="0" fontId="0" fillId="3" borderId="25" xfId="0" applyFont="1" applyFill="1" applyBorder="1" applyAlignment="1">
      <alignment horizontal="center"/>
    </xf>
    <xf numFmtId="40" fontId="0" fillId="3" borderId="25" xfId="0" applyNumberFormat="1" applyFont="1" applyFill="1" applyBorder="1" applyAlignment="1">
      <alignment horizontal="center"/>
    </xf>
    <xf numFmtId="40" fontId="0" fillId="3" borderId="26" xfId="0" applyNumberFormat="1" applyFont="1" applyFill="1" applyBorder="1" applyAlignment="1">
      <alignment horizontal="center"/>
    </xf>
    <xf numFmtId="0" fontId="0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38" fontId="1" fillId="2" borderId="27" xfId="0" applyNumberFormat="1" applyFont="1" applyFill="1" applyBorder="1" applyAlignment="1">
      <alignment horizontal="center" vertical="center"/>
    </xf>
    <xf numFmtId="38" fontId="1" fillId="2" borderId="28" xfId="0" applyNumberFormat="1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38" fontId="1" fillId="2" borderId="31" xfId="0" applyNumberFormat="1" applyFont="1" applyFill="1" applyBorder="1" applyAlignment="1">
      <alignment horizontal="center" vertical="center"/>
    </xf>
    <xf numFmtId="38" fontId="1" fillId="2" borderId="32" xfId="0" applyNumberFormat="1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28"/>
  <sheetViews>
    <sheetView tabSelected="1" zoomScaleSheetLayoutView="75" workbookViewId="0" topLeftCell="B1">
      <selection activeCell="J24" sqref="J24"/>
    </sheetView>
  </sheetViews>
  <sheetFormatPr defaultColWidth="9.140625" defaultRowHeight="12.75"/>
  <cols>
    <col min="1" max="1" width="7.28125" style="2" hidden="1" customWidth="1"/>
    <col min="2" max="2" width="7.28125" style="2" customWidth="1"/>
    <col min="3" max="3" width="7.00390625" style="2" bestFit="1" customWidth="1"/>
    <col min="4" max="4" width="5.7109375" style="2" bestFit="1" customWidth="1"/>
    <col min="5" max="6" width="10.28125" style="2" customWidth="1"/>
    <col min="7" max="7" width="10.57421875" style="2" customWidth="1"/>
    <col min="8" max="8" width="10.28125" style="2" customWidth="1"/>
    <col min="9" max="9" width="10.8515625" style="2" customWidth="1"/>
    <col min="10" max="10" width="12.140625" style="2" customWidth="1"/>
    <col min="11" max="16384" width="11.421875" style="2" customWidth="1"/>
  </cols>
  <sheetData>
    <row r="4" spans="2:10" ht="12.75">
      <c r="B4" s="46" t="s">
        <v>0</v>
      </c>
      <c r="C4" s="46"/>
      <c r="D4" s="46"/>
      <c r="E4" s="46"/>
      <c r="F4" s="46"/>
      <c r="G4" s="46"/>
      <c r="H4" s="46"/>
      <c r="I4" s="46"/>
      <c r="J4" s="46"/>
    </row>
    <row r="5" ht="13.5" thickBot="1"/>
    <row r="6" spans="1:10" s="1" customFormat="1" ht="13.5" thickBot="1">
      <c r="A6" s="49" t="s">
        <v>1</v>
      </c>
      <c r="B6" s="53" t="s">
        <v>1</v>
      </c>
      <c r="C6" s="51" t="s">
        <v>2</v>
      </c>
      <c r="D6" s="47" t="s">
        <v>8</v>
      </c>
      <c r="E6" s="23" t="s">
        <v>28</v>
      </c>
      <c r="F6" s="22" t="s">
        <v>29</v>
      </c>
      <c r="G6" s="22" t="s">
        <v>30</v>
      </c>
      <c r="H6" s="22" t="s">
        <v>31</v>
      </c>
      <c r="I6" s="32" t="s">
        <v>32</v>
      </c>
      <c r="J6" s="33" t="s">
        <v>7</v>
      </c>
    </row>
    <row r="7" spans="1:10" s="1" customFormat="1" ht="26.25" thickBot="1">
      <c r="A7" s="50"/>
      <c r="B7" s="54"/>
      <c r="C7" s="52"/>
      <c r="D7" s="48"/>
      <c r="E7" s="20" t="s">
        <v>9</v>
      </c>
      <c r="F7" s="20" t="s">
        <v>9</v>
      </c>
      <c r="G7" s="20" t="s">
        <v>9</v>
      </c>
      <c r="H7" s="20" t="s">
        <v>9</v>
      </c>
      <c r="I7" s="20" t="s">
        <v>9</v>
      </c>
      <c r="J7" s="31" t="s">
        <v>9</v>
      </c>
    </row>
    <row r="8" spans="1:11" ht="12.75">
      <c r="A8" s="3" t="s">
        <v>3</v>
      </c>
      <c r="B8" s="39" t="s">
        <v>3</v>
      </c>
      <c r="C8" s="16">
        <v>35</v>
      </c>
      <c r="D8" s="29" t="s">
        <v>40</v>
      </c>
      <c r="E8" s="17"/>
      <c r="F8" s="17">
        <f>10498.25+9751.7</f>
        <v>20249.95</v>
      </c>
      <c r="G8" s="17">
        <f>10150+6300</f>
        <v>16450</v>
      </c>
      <c r="H8" s="18">
        <f>6230+4680</f>
        <v>10910</v>
      </c>
      <c r="I8" s="19">
        <f>7563.5+6263.25</f>
        <v>13826.75</v>
      </c>
      <c r="J8" s="27">
        <f aca="true" t="shared" si="0" ref="J8:J19">ROUND(AVERAGE(E8,F8,G8,H8,I8),2)</f>
        <v>15359.18</v>
      </c>
      <c r="K8" s="24"/>
    </row>
    <row r="9" spans="1:10" ht="13.5" thickBot="1">
      <c r="A9" s="8" t="s">
        <v>4</v>
      </c>
      <c r="B9" s="15" t="s">
        <v>4</v>
      </c>
      <c r="C9" s="9">
        <v>35</v>
      </c>
      <c r="D9" s="9" t="s">
        <v>40</v>
      </c>
      <c r="E9" s="5">
        <v>1132.6</v>
      </c>
      <c r="F9" s="5"/>
      <c r="G9" s="5">
        <f>1015+175</f>
        <v>1190</v>
      </c>
      <c r="H9" s="6">
        <v>1046</v>
      </c>
      <c r="I9" s="7">
        <v>1008</v>
      </c>
      <c r="J9" s="27">
        <f t="shared" si="0"/>
        <v>1094.15</v>
      </c>
    </row>
    <row r="10" spans="1:10" ht="12.75">
      <c r="A10" s="8" t="s">
        <v>5</v>
      </c>
      <c r="B10" s="39" t="s">
        <v>5</v>
      </c>
      <c r="C10" s="9">
        <v>35</v>
      </c>
      <c r="D10" s="9" t="s">
        <v>40</v>
      </c>
      <c r="E10" s="5">
        <v>9877.35</v>
      </c>
      <c r="F10" s="5">
        <v>4970</v>
      </c>
      <c r="G10" s="5">
        <v>4550</v>
      </c>
      <c r="H10" s="6">
        <v>5670</v>
      </c>
      <c r="I10" s="7">
        <v>5803</v>
      </c>
      <c r="J10" s="27">
        <f t="shared" si="0"/>
        <v>6174.07</v>
      </c>
    </row>
    <row r="11" spans="1:10" ht="13.5" thickBot="1">
      <c r="A11" s="3" t="s">
        <v>6</v>
      </c>
      <c r="B11" s="15" t="s">
        <v>6</v>
      </c>
      <c r="C11" s="4">
        <v>35</v>
      </c>
      <c r="D11" s="9" t="s">
        <v>40</v>
      </c>
      <c r="E11" s="5">
        <v>3238.9</v>
      </c>
      <c r="F11" s="5">
        <v>2478</v>
      </c>
      <c r="G11" s="5">
        <v>2485</v>
      </c>
      <c r="H11" s="6">
        <v>4200</v>
      </c>
      <c r="I11" s="7">
        <v>1743</v>
      </c>
      <c r="J11" s="27">
        <f t="shared" si="0"/>
        <v>2828.98</v>
      </c>
    </row>
    <row r="12" spans="1:10" ht="12.75">
      <c r="A12" s="8" t="s">
        <v>11</v>
      </c>
      <c r="B12" s="39" t="s">
        <v>17</v>
      </c>
      <c r="C12" s="9">
        <v>35</v>
      </c>
      <c r="D12" s="9" t="s">
        <v>40</v>
      </c>
      <c r="E12" s="5">
        <v>5889.1</v>
      </c>
      <c r="F12" s="5">
        <v>4480</v>
      </c>
      <c r="G12" s="5">
        <v>3150</v>
      </c>
      <c r="H12" s="6">
        <v>1575</v>
      </c>
      <c r="I12" s="7">
        <v>3416</v>
      </c>
      <c r="J12" s="27">
        <f t="shared" si="0"/>
        <v>3702.02</v>
      </c>
    </row>
    <row r="13" spans="1:10" ht="13.5" thickBot="1">
      <c r="A13" s="8" t="s">
        <v>12</v>
      </c>
      <c r="B13" s="15" t="s">
        <v>11</v>
      </c>
      <c r="C13" s="9">
        <v>14</v>
      </c>
      <c r="D13" s="9" t="s">
        <v>40</v>
      </c>
      <c r="E13" s="5">
        <v>847.84</v>
      </c>
      <c r="F13" s="5">
        <v>4550</v>
      </c>
      <c r="G13" s="5">
        <v>3080</v>
      </c>
      <c r="H13" s="6">
        <v>588</v>
      </c>
      <c r="I13" s="7">
        <v>1575</v>
      </c>
      <c r="J13" s="27">
        <f t="shared" si="0"/>
        <v>2128.17</v>
      </c>
    </row>
    <row r="14" spans="1:10" ht="12.75">
      <c r="A14" s="8" t="s">
        <v>13</v>
      </c>
      <c r="B14" s="39" t="s">
        <v>49</v>
      </c>
      <c r="C14" s="9">
        <v>35</v>
      </c>
      <c r="D14" s="9" t="s">
        <v>40</v>
      </c>
      <c r="E14" s="5">
        <v>1479.8</v>
      </c>
      <c r="F14" s="5">
        <v>1162</v>
      </c>
      <c r="G14" s="5">
        <v>1120</v>
      </c>
      <c r="H14" s="6">
        <v>560</v>
      </c>
      <c r="I14" s="7">
        <v>311.5</v>
      </c>
      <c r="J14" s="27">
        <f t="shared" si="0"/>
        <v>926.66</v>
      </c>
    </row>
    <row r="15" spans="1:10" ht="13.5" thickBot="1">
      <c r="A15" s="8"/>
      <c r="B15" s="15" t="s">
        <v>51</v>
      </c>
      <c r="C15" s="9">
        <v>35</v>
      </c>
      <c r="D15" s="9" t="s">
        <v>40</v>
      </c>
      <c r="E15" s="5">
        <v>500.85</v>
      </c>
      <c r="F15" s="5">
        <v>472.5</v>
      </c>
      <c r="G15" s="5">
        <v>371</v>
      </c>
      <c r="H15" s="6">
        <v>280</v>
      </c>
      <c r="I15" s="7">
        <v>346.5</v>
      </c>
      <c r="J15" s="27">
        <f t="shared" si="0"/>
        <v>394.17</v>
      </c>
    </row>
    <row r="16" spans="1:10" ht="12.75">
      <c r="A16" s="8"/>
      <c r="B16" s="39" t="s">
        <v>50</v>
      </c>
      <c r="C16" s="9">
        <v>35</v>
      </c>
      <c r="D16" s="9" t="s">
        <v>40</v>
      </c>
      <c r="E16" s="5">
        <v>282.1</v>
      </c>
      <c r="F16" s="5">
        <v>241.5</v>
      </c>
      <c r="G16" s="5">
        <v>217</v>
      </c>
      <c r="H16" s="6">
        <v>60</v>
      </c>
      <c r="I16" s="7">
        <v>189</v>
      </c>
      <c r="J16" s="27">
        <f t="shared" si="0"/>
        <v>197.92</v>
      </c>
    </row>
    <row r="17" spans="1:10" ht="13.5" thickBot="1">
      <c r="A17" s="8" t="s">
        <v>14</v>
      </c>
      <c r="B17" s="15" t="s">
        <v>18</v>
      </c>
      <c r="C17" s="9">
        <v>7</v>
      </c>
      <c r="D17" s="9" t="s">
        <v>40</v>
      </c>
      <c r="E17" s="5">
        <v>4261.67</v>
      </c>
      <c r="F17" s="5">
        <v>3496.5</v>
      </c>
      <c r="G17" s="5">
        <v>3045</v>
      </c>
      <c r="H17" s="6">
        <v>3220</v>
      </c>
      <c r="I17" s="7">
        <v>1889.3</v>
      </c>
      <c r="J17" s="27">
        <f t="shared" si="0"/>
        <v>3182.49</v>
      </c>
    </row>
    <row r="18" spans="1:10" ht="12.75">
      <c r="A18" s="3" t="s">
        <v>15</v>
      </c>
      <c r="B18" s="39" t="s">
        <v>12</v>
      </c>
      <c r="C18" s="9">
        <v>7</v>
      </c>
      <c r="D18" s="9" t="s">
        <v>40</v>
      </c>
      <c r="E18" s="5">
        <v>647.78</v>
      </c>
      <c r="F18" s="5">
        <v>538.86</v>
      </c>
      <c r="G18" s="5">
        <v>630</v>
      </c>
      <c r="H18" s="6">
        <v>840</v>
      </c>
      <c r="I18" s="7">
        <v>455.7</v>
      </c>
      <c r="J18" s="27">
        <f t="shared" si="0"/>
        <v>622.47</v>
      </c>
    </row>
    <row r="19" spans="1:10" ht="13.5" thickBot="1">
      <c r="A19" s="3"/>
      <c r="B19" s="3" t="s">
        <v>19</v>
      </c>
      <c r="C19" s="4">
        <v>7</v>
      </c>
      <c r="D19" s="4" t="s">
        <v>40</v>
      </c>
      <c r="E19" s="5"/>
      <c r="F19" s="5">
        <v>868</v>
      </c>
      <c r="G19" s="5">
        <v>763</v>
      </c>
      <c r="H19" s="6">
        <v>440</v>
      </c>
      <c r="I19" s="7">
        <v>629.3</v>
      </c>
      <c r="J19" s="27">
        <f t="shared" si="0"/>
        <v>675.08</v>
      </c>
    </row>
    <row r="20" spans="1:10" ht="13.5" thickBot="1">
      <c r="A20" s="10" t="s">
        <v>10</v>
      </c>
      <c r="B20" s="40"/>
      <c r="C20" s="41"/>
      <c r="D20" s="42"/>
      <c r="E20" s="43"/>
      <c r="F20" s="43"/>
      <c r="G20" s="43"/>
      <c r="H20" s="43"/>
      <c r="I20" s="44"/>
      <c r="J20" s="25">
        <f>SUM(J8:J19)</f>
        <v>37285.36</v>
      </c>
    </row>
    <row r="21" spans="1:10" ht="12.75">
      <c r="A21" s="34"/>
      <c r="B21" s="34"/>
      <c r="C21" s="35"/>
      <c r="D21" s="36"/>
      <c r="E21" s="37"/>
      <c r="F21" s="37"/>
      <c r="G21" s="37"/>
      <c r="H21" s="37"/>
      <c r="I21" s="37"/>
      <c r="J21" s="38"/>
    </row>
    <row r="22" spans="1:10" ht="12.75">
      <c r="A22" s="34"/>
      <c r="B22" s="34"/>
      <c r="C22" s="35"/>
      <c r="D22" s="36"/>
      <c r="E22" s="37"/>
      <c r="F22" s="37"/>
      <c r="G22" s="37"/>
      <c r="H22" s="37"/>
      <c r="I22" s="37"/>
      <c r="J22" s="38"/>
    </row>
    <row r="23" spans="2:10" ht="18.75" customHeight="1">
      <c r="B23" s="45" t="s">
        <v>44</v>
      </c>
      <c r="C23" s="45"/>
      <c r="D23" s="45"/>
      <c r="E23" s="45"/>
      <c r="F23" s="45"/>
      <c r="G23" s="45"/>
      <c r="H23" s="45"/>
      <c r="I23" s="45"/>
      <c r="J23" s="28"/>
    </row>
    <row r="24" spans="2:10" ht="12.75">
      <c r="B24" s="45" t="s">
        <v>45</v>
      </c>
      <c r="C24" s="45"/>
      <c r="D24" s="45"/>
      <c r="E24" s="45"/>
      <c r="F24" s="45"/>
      <c r="G24" s="45"/>
      <c r="H24" s="45"/>
      <c r="I24" s="45"/>
      <c r="J24" s="28"/>
    </row>
    <row r="25" spans="8:10" ht="12.75" hidden="1">
      <c r="H25" s="28"/>
      <c r="I25" s="28"/>
      <c r="J25" s="28"/>
    </row>
    <row r="26" spans="2:10" ht="12.75">
      <c r="B26" s="45" t="s">
        <v>46</v>
      </c>
      <c r="C26" s="45"/>
      <c r="D26" s="45"/>
      <c r="E26" s="45"/>
      <c r="F26" s="45"/>
      <c r="G26" s="45"/>
      <c r="H26" s="45"/>
      <c r="I26" s="45"/>
      <c r="J26" s="28"/>
    </row>
    <row r="27" spans="2:10" ht="12.75">
      <c r="B27" s="45" t="s">
        <v>47</v>
      </c>
      <c r="C27" s="45"/>
      <c r="D27" s="45"/>
      <c r="E27" s="45"/>
      <c r="F27" s="45"/>
      <c r="G27" s="45"/>
      <c r="H27" s="45"/>
      <c r="I27" s="45"/>
      <c r="J27" s="28"/>
    </row>
    <row r="28" spans="2:10" ht="12.75">
      <c r="B28" s="45" t="s">
        <v>48</v>
      </c>
      <c r="C28" s="45"/>
      <c r="D28" s="45"/>
      <c r="E28" s="45"/>
      <c r="F28" s="45"/>
      <c r="G28" s="45"/>
      <c r="H28" s="45"/>
      <c r="I28" s="45"/>
      <c r="J28" s="28"/>
    </row>
  </sheetData>
  <mergeCells count="10">
    <mergeCell ref="B4:J4"/>
    <mergeCell ref="D6:D7"/>
    <mergeCell ref="A6:A7"/>
    <mergeCell ref="C6:C7"/>
    <mergeCell ref="B6:B7"/>
    <mergeCell ref="B28:I28"/>
    <mergeCell ref="B23:I23"/>
    <mergeCell ref="B24:I24"/>
    <mergeCell ref="B26:I26"/>
    <mergeCell ref="B27:I27"/>
  </mergeCells>
  <printOptions horizontalCentered="1"/>
  <pageMargins left="0.5511811023622047" right="0.1968503937007874" top="2.04" bottom="0.5905511811023623" header="0.1968503937007874" footer="0.1968503937007874"/>
  <pageSetup fitToHeight="2" fitToWidth="1" horizontalDpi="600" verticalDpi="600" orientation="landscape" paperSize="9" r:id="rId1"/>
  <headerFooter alignWithMargins="0">
    <oddFooter>&amp;C&amp;8&amp;F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26"/>
  <sheetViews>
    <sheetView zoomScaleSheetLayoutView="75" workbookViewId="0" topLeftCell="B1">
      <selection activeCell="L28" sqref="L28"/>
    </sheetView>
  </sheetViews>
  <sheetFormatPr defaultColWidth="9.140625" defaultRowHeight="12.75"/>
  <cols>
    <col min="1" max="1" width="7.28125" style="2" hidden="1" customWidth="1"/>
    <col min="2" max="2" width="7.28125" style="2" customWidth="1"/>
    <col min="3" max="3" width="7.00390625" style="2" bestFit="1" customWidth="1"/>
    <col min="4" max="4" width="5.7109375" style="2" bestFit="1" customWidth="1"/>
    <col min="5" max="6" width="10.28125" style="2" customWidth="1"/>
    <col min="7" max="7" width="10.57421875" style="2" customWidth="1"/>
    <col min="8" max="8" width="10.28125" style="2" customWidth="1"/>
    <col min="9" max="9" width="10.8515625" style="2" customWidth="1"/>
    <col min="10" max="10" width="12.140625" style="2" customWidth="1"/>
    <col min="11" max="16384" width="11.421875" style="2" customWidth="1"/>
  </cols>
  <sheetData>
    <row r="4" spans="2:10" ht="12.75">
      <c r="B4" s="46" t="s">
        <v>0</v>
      </c>
      <c r="C4" s="46"/>
      <c r="D4" s="46"/>
      <c r="E4" s="46"/>
      <c r="F4" s="46"/>
      <c r="G4" s="46"/>
      <c r="H4" s="46"/>
      <c r="I4" s="46"/>
      <c r="J4" s="46"/>
    </row>
    <row r="5" ht="13.5" thickBot="1"/>
    <row r="6" spans="1:10" s="1" customFormat="1" ht="13.5" thickBot="1">
      <c r="A6" s="49" t="s">
        <v>1</v>
      </c>
      <c r="B6" s="53" t="s">
        <v>1</v>
      </c>
      <c r="C6" s="51" t="s">
        <v>2</v>
      </c>
      <c r="D6" s="47" t="s">
        <v>8</v>
      </c>
      <c r="E6" s="23" t="s">
        <v>28</v>
      </c>
      <c r="F6" s="22" t="s">
        <v>29</v>
      </c>
      <c r="G6" s="22" t="s">
        <v>30</v>
      </c>
      <c r="H6" s="22" t="s">
        <v>31</v>
      </c>
      <c r="I6" s="32" t="s">
        <v>32</v>
      </c>
      <c r="J6" s="33" t="s">
        <v>7</v>
      </c>
    </row>
    <row r="7" spans="1:10" s="1" customFormat="1" ht="26.25" thickBot="1">
      <c r="A7" s="50"/>
      <c r="B7" s="54"/>
      <c r="C7" s="52"/>
      <c r="D7" s="48"/>
      <c r="E7" s="20" t="s">
        <v>9</v>
      </c>
      <c r="F7" s="20" t="s">
        <v>9</v>
      </c>
      <c r="G7" s="20" t="s">
        <v>9</v>
      </c>
      <c r="H7" s="20" t="s">
        <v>9</v>
      </c>
      <c r="I7" s="20" t="s">
        <v>9</v>
      </c>
      <c r="J7" s="31" t="s">
        <v>9</v>
      </c>
    </row>
    <row r="8" spans="1:11" ht="12.75">
      <c r="A8" s="3" t="s">
        <v>3</v>
      </c>
      <c r="B8" s="39" t="s">
        <v>3</v>
      </c>
      <c r="C8" s="16">
        <v>35</v>
      </c>
      <c r="D8" s="29" t="s">
        <v>40</v>
      </c>
      <c r="E8" s="17"/>
      <c r="F8" s="17">
        <f>10498.25+9751.7</f>
        <v>20249.95</v>
      </c>
      <c r="G8" s="17">
        <f>10150+6300</f>
        <v>16450</v>
      </c>
      <c r="H8" s="18">
        <f>6230+4680</f>
        <v>10910</v>
      </c>
      <c r="I8" s="19">
        <f>7563.5+6263.25</f>
        <v>13826.75</v>
      </c>
      <c r="J8" s="27">
        <f>ROUND(AVERAGE(E8,F8,G8,H8,I8),2)</f>
        <v>15359.18</v>
      </c>
      <c r="K8" s="24"/>
    </row>
    <row r="9" spans="1:10" ht="12.75">
      <c r="A9" s="8" t="s">
        <v>4</v>
      </c>
      <c r="B9" s="15" t="s">
        <v>4</v>
      </c>
      <c r="C9" s="9">
        <v>35</v>
      </c>
      <c r="D9" s="9" t="s">
        <v>40</v>
      </c>
      <c r="E9" s="5">
        <v>1132.6</v>
      </c>
      <c r="F9" s="5"/>
      <c r="G9" s="5">
        <f>1015+175</f>
        <v>1190</v>
      </c>
      <c r="H9" s="6">
        <v>1046</v>
      </c>
      <c r="I9" s="7">
        <v>1008</v>
      </c>
      <c r="J9" s="21">
        <f aca="true" t="shared" si="0" ref="J9:J17">ROUND(AVERAGE(E9,F9,G9,H9,I9),2)</f>
        <v>1094.15</v>
      </c>
    </row>
    <row r="10" spans="1:10" ht="12.75">
      <c r="A10" s="8" t="s">
        <v>5</v>
      </c>
      <c r="B10" s="8" t="s">
        <v>20</v>
      </c>
      <c r="C10" s="9">
        <v>35</v>
      </c>
      <c r="D10" s="9" t="s">
        <v>40</v>
      </c>
      <c r="E10" s="5">
        <v>9877.35</v>
      </c>
      <c r="F10" s="5">
        <v>4970</v>
      </c>
      <c r="G10" s="5">
        <v>4450</v>
      </c>
      <c r="H10" s="6">
        <v>5670</v>
      </c>
      <c r="I10" s="7">
        <v>5803</v>
      </c>
      <c r="J10" s="21">
        <f t="shared" si="0"/>
        <v>6154.07</v>
      </c>
    </row>
    <row r="11" spans="1:10" ht="12.75">
      <c r="A11" s="3" t="s">
        <v>6</v>
      </c>
      <c r="B11" s="8" t="s">
        <v>21</v>
      </c>
      <c r="C11" s="4">
        <v>35</v>
      </c>
      <c r="D11" s="9" t="s">
        <v>40</v>
      </c>
      <c r="E11" s="5">
        <v>3238.9</v>
      </c>
      <c r="F11" s="5">
        <v>2478</v>
      </c>
      <c r="G11" s="5">
        <v>2485</v>
      </c>
      <c r="H11" s="6">
        <v>4200</v>
      </c>
      <c r="I11" s="7">
        <v>1743</v>
      </c>
      <c r="J11" s="21">
        <f t="shared" si="0"/>
        <v>2828.98</v>
      </c>
    </row>
    <row r="12" spans="1:10" ht="12.75">
      <c r="A12" s="8" t="s">
        <v>11</v>
      </c>
      <c r="B12" s="8" t="s">
        <v>24</v>
      </c>
      <c r="C12" s="9">
        <v>35</v>
      </c>
      <c r="D12" s="9" t="s">
        <v>40</v>
      </c>
      <c r="E12" s="5">
        <v>5889.1</v>
      </c>
      <c r="F12" s="5">
        <v>4480</v>
      </c>
      <c r="G12" s="5">
        <v>3150</v>
      </c>
      <c r="H12" s="6"/>
      <c r="I12" s="7">
        <v>3416</v>
      </c>
      <c r="J12" s="21">
        <f t="shared" si="0"/>
        <v>4233.78</v>
      </c>
    </row>
    <row r="13" spans="1:10" ht="12.75">
      <c r="A13" s="8" t="s">
        <v>12</v>
      </c>
      <c r="B13" s="8" t="s">
        <v>25</v>
      </c>
      <c r="C13" s="9">
        <v>14</v>
      </c>
      <c r="D13" s="9" t="s">
        <v>40</v>
      </c>
      <c r="E13" s="5">
        <v>847.84</v>
      </c>
      <c r="F13" s="5">
        <v>4550</v>
      </c>
      <c r="G13" s="5">
        <v>3080</v>
      </c>
      <c r="H13" s="6"/>
      <c r="I13" s="7">
        <v>1575</v>
      </c>
      <c r="J13" s="21">
        <f t="shared" si="0"/>
        <v>2513.21</v>
      </c>
    </row>
    <row r="14" spans="1:10" ht="12.75">
      <c r="A14" s="8" t="s">
        <v>13</v>
      </c>
      <c r="B14" s="8" t="s">
        <v>26</v>
      </c>
      <c r="C14" s="9">
        <v>35</v>
      </c>
      <c r="D14" s="9" t="s">
        <v>40</v>
      </c>
      <c r="E14" s="5">
        <f>1479.8+500.85+282.1</f>
        <v>2262.75</v>
      </c>
      <c r="F14" s="5">
        <f>1162+472.5+241.5</f>
        <v>1876</v>
      </c>
      <c r="G14" s="5">
        <f>1120+371+217</f>
        <v>1708</v>
      </c>
      <c r="H14" s="6">
        <f>560+280+60</f>
        <v>900</v>
      </c>
      <c r="I14" s="7">
        <f>311.5+346.5+189</f>
        <v>847</v>
      </c>
      <c r="J14" s="21">
        <f t="shared" si="0"/>
        <v>1518.75</v>
      </c>
    </row>
    <row r="15" spans="1:10" ht="12.75">
      <c r="A15" s="8" t="s">
        <v>14</v>
      </c>
      <c r="B15" s="8" t="s">
        <v>22</v>
      </c>
      <c r="C15" s="9">
        <v>7</v>
      </c>
      <c r="D15" s="9" t="s">
        <v>40</v>
      </c>
      <c r="E15" s="5">
        <v>4261.67</v>
      </c>
      <c r="F15" s="5">
        <v>3496.5</v>
      </c>
      <c r="G15" s="5">
        <v>3045</v>
      </c>
      <c r="H15" s="6">
        <f>3220</f>
        <v>3220</v>
      </c>
      <c r="I15" s="7">
        <v>1889.3</v>
      </c>
      <c r="J15" s="21">
        <f t="shared" si="0"/>
        <v>3182.49</v>
      </c>
    </row>
    <row r="16" spans="1:10" ht="12.75">
      <c r="A16" s="3" t="s">
        <v>15</v>
      </c>
      <c r="B16" s="8" t="s">
        <v>23</v>
      </c>
      <c r="C16" s="9">
        <v>7</v>
      </c>
      <c r="D16" s="9" t="s">
        <v>40</v>
      </c>
      <c r="E16" s="5">
        <v>647.78</v>
      </c>
      <c r="F16" s="5">
        <v>538.86</v>
      </c>
      <c r="G16" s="5">
        <v>630</v>
      </c>
      <c r="H16" s="6">
        <v>840</v>
      </c>
      <c r="I16" s="7">
        <v>455.7</v>
      </c>
      <c r="J16" s="21">
        <f t="shared" si="0"/>
        <v>622.47</v>
      </c>
    </row>
    <row r="17" spans="1:10" ht="13.5" thickBot="1">
      <c r="A17" s="8" t="s">
        <v>16</v>
      </c>
      <c r="B17" s="8" t="s">
        <v>27</v>
      </c>
      <c r="C17" s="9">
        <v>7</v>
      </c>
      <c r="D17" s="30" t="s">
        <v>40</v>
      </c>
      <c r="E17" s="5">
        <v>1161.23</v>
      </c>
      <c r="F17" s="5">
        <v>868</v>
      </c>
      <c r="G17" s="5">
        <v>763</v>
      </c>
      <c r="H17" s="6">
        <v>440</v>
      </c>
      <c r="I17" s="7">
        <v>629.3</v>
      </c>
      <c r="J17" s="26">
        <f t="shared" si="0"/>
        <v>772.31</v>
      </c>
    </row>
    <row r="18" spans="1:10" ht="13.5" thickBot="1">
      <c r="A18" s="10" t="s">
        <v>10</v>
      </c>
      <c r="B18" s="12"/>
      <c r="C18" s="13"/>
      <c r="D18" s="11"/>
      <c r="E18" s="14"/>
      <c r="F18" s="14"/>
      <c r="G18" s="14"/>
      <c r="H18" s="14"/>
      <c r="I18" s="14"/>
      <c r="J18" s="25">
        <f>SUM(J8:J17)</f>
        <v>38279.38999999999</v>
      </c>
    </row>
    <row r="19" spans="1:10" ht="12.75">
      <c r="A19" s="34"/>
      <c r="B19" s="34"/>
      <c r="C19" s="35"/>
      <c r="D19" s="36"/>
      <c r="E19" s="37"/>
      <c r="F19" s="37"/>
      <c r="G19" s="37"/>
      <c r="H19" s="37"/>
      <c r="I19" s="37"/>
      <c r="J19" s="38"/>
    </row>
    <row r="20" spans="1:10" ht="12.75">
      <c r="A20" s="34"/>
      <c r="B20" s="34"/>
      <c r="C20" s="35"/>
      <c r="D20" s="36"/>
      <c r="E20" s="37"/>
      <c r="F20" s="37"/>
      <c r="G20" s="37"/>
      <c r="H20" s="37"/>
      <c r="I20" s="37"/>
      <c r="J20" s="38"/>
    </row>
    <row r="21" spans="2:10" ht="18.75" customHeight="1">
      <c r="B21" s="2" t="s">
        <v>33</v>
      </c>
      <c r="H21" s="28" t="s">
        <v>34</v>
      </c>
      <c r="I21" s="28"/>
      <c r="J21" s="28"/>
    </row>
    <row r="22" spans="2:10" ht="12.75">
      <c r="B22" s="2" t="s">
        <v>42</v>
      </c>
      <c r="H22" s="28" t="s">
        <v>35</v>
      </c>
      <c r="I22" s="28"/>
      <c r="J22" s="28"/>
    </row>
    <row r="23" spans="8:10" ht="12.75" hidden="1">
      <c r="H23" s="28"/>
      <c r="I23" s="28"/>
      <c r="J23" s="28"/>
    </row>
    <row r="24" spans="2:10" ht="12.75">
      <c r="B24" s="2" t="s">
        <v>41</v>
      </c>
      <c r="H24" s="28" t="s">
        <v>36</v>
      </c>
      <c r="I24" s="28"/>
      <c r="J24" s="28"/>
    </row>
    <row r="25" spans="2:10" ht="12.75">
      <c r="B25" s="2" t="s">
        <v>37</v>
      </c>
      <c r="H25" s="28" t="s">
        <v>38</v>
      </c>
      <c r="I25" s="28"/>
      <c r="J25" s="28"/>
    </row>
    <row r="26" spans="2:10" ht="12.75">
      <c r="B26" s="2" t="s">
        <v>43</v>
      </c>
      <c r="H26" s="28" t="s">
        <v>39</v>
      </c>
      <c r="I26" s="28"/>
      <c r="J26" s="28"/>
    </row>
  </sheetData>
  <mergeCells count="5">
    <mergeCell ref="B4:J4"/>
    <mergeCell ref="D6:D7"/>
    <mergeCell ref="A6:A7"/>
    <mergeCell ref="C6:C7"/>
    <mergeCell ref="B6:B7"/>
  </mergeCells>
  <printOptions horizontalCentered="1"/>
  <pageMargins left="0.5511811023622047" right="0.1968503937007874" top="2.04" bottom="0.5905511811023623" header="0.1968503937007874" footer="0.1968503937007874"/>
  <pageSetup fitToHeight="2" fitToWidth="1" horizontalDpi="600" verticalDpi="600" orientation="landscape" paperSize="9" r:id="rId1"/>
  <headerFooter alignWithMargins="0">
    <oddFooter>&amp;C&amp;8&amp;F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isa</cp:lastModifiedBy>
  <cp:lastPrinted>2005-12-03T03:58:42Z</cp:lastPrinted>
  <dcterms:created xsi:type="dcterms:W3CDTF">2005-02-15T19:36:18Z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