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lan2" sheetId="1" r:id="rId1"/>
    <sheet name="Plan3" sheetId="2" r:id="rId2"/>
    <sheet name="inicial" sheetId="3" r:id="rId3"/>
  </sheets>
  <definedNames>
    <definedName name="_xlnm.Print_Titles" localSheetId="2">'inicial'!$A:$C</definedName>
    <definedName name="_xlnm.Print_Titles" localSheetId="0">'Plan2'!$A:$C</definedName>
  </definedNames>
  <calcPr fullCalcOnLoad="1"/>
</workbook>
</file>

<file path=xl/sharedStrings.xml><?xml version="1.0" encoding="utf-8"?>
<sst xmlns="http://schemas.openxmlformats.org/spreadsheetml/2006/main" count="286" uniqueCount="62">
  <si>
    <t>Item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</si>
  <si>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</si>
  <si>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</si>
  <si>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</si>
  <si>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</si>
  <si>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</si>
  <si>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</si>
  <si>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</si>
  <si>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</si>
  <si>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</si>
  <si>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</si>
  <si>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</si>
  <si>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</si>
  <si>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</si>
  <si>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</si>
  <si>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</si>
  <si>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</si>
  <si>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</si>
  <si>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</si>
  <si>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EMPRESA 5</t>
  </si>
  <si>
    <t>CUSTO MÉDIO</t>
  </si>
  <si>
    <t>EMPRESA 6</t>
  </si>
  <si>
    <t>EMPRESA 7</t>
  </si>
  <si>
    <t>Qtdade</t>
  </si>
  <si>
    <t>TOTAL:</t>
  </si>
  <si>
    <t>PLANILHA DE CUSTOS - SUPRIMENTOS PARA O TRESC</t>
  </si>
  <si>
    <t>PLANILHA DE CUSTOS - SUPRIMENTOS PARA O TREPR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</si>
  <si>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</si>
  <si>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</si>
  <si>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</si>
  <si>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</si>
  <si>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</si>
  <si>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</si>
  <si>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</si>
  <si>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</si>
  <si>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</si>
  <si>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</si>
  <si>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</si>
  <si>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</si>
  <si>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</si>
  <si>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</si>
  <si>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</si>
  <si>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</si>
  <si>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EMPRESA 8</t>
  </si>
  <si>
    <t>EMPRESA 9</t>
  </si>
  <si>
    <t>EMPRESA10</t>
  </si>
  <si>
    <t>EMPRESA 10</t>
  </si>
  <si>
    <t>Total</t>
  </si>
  <si>
    <t>EMPRESA11</t>
  </si>
  <si>
    <t>EMPRESA 11</t>
  </si>
  <si>
    <t>Empresa 1: Orçamento emitido em 21.7.2005.</t>
  </si>
  <si>
    <t>Empresa 4: orçamento emitido em 22.7.2005.</t>
  </si>
  <si>
    <t>Empresa 5: orçamento emitido em 22.7.2005.</t>
  </si>
  <si>
    <t>Empresa 6: orçamento emitido em 25.7.2005.</t>
  </si>
  <si>
    <t>Empresa 7: orçamento emitido em 26.7.2005.</t>
  </si>
  <si>
    <t>Empresa 8: orçamento emitido em 26.7.2005.</t>
  </si>
  <si>
    <t>Empresa 9: orçamento emitido em 26.7.2005.</t>
  </si>
  <si>
    <t>Empresa 11: orçamento emitido em 27.7.2005.</t>
  </si>
  <si>
    <t>Empresa 10: Itens 9 a 21 - orçamento emitido em 26.7.2005.</t>
  </si>
  <si>
    <t xml:space="preserve">                     Itens2 a 8 - orçamento emitido em 27.7.2005.</t>
  </si>
  <si>
    <t>Empresa 2: orçamento emitido em 21.7.2005, ratificado em 1.8.2005.</t>
  </si>
  <si>
    <t>Empresa 3: orçamento emitido em 22.7.2005, ratificado em 1.8.2005.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</si>
</sst>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="85" zoomScaleNormal="85" workbookViewId="0" topLeftCell="H1">
      <selection activeCell="A3" sqref="A3: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7.8515625" style="0" customWidth="1"/>
    <col min="4" max="27" width="11.421875" style="0" customWidth="1"/>
    <col min="28" max="28" width="0" style="0" hidden="1" customWidth="1"/>
  </cols>
  <sheetData>
    <row r="1" ht="15.75">
      <c r="D1" s="10" t="s">
        <v>25</v>
      </c>
    </row>
    <row r="2" spans="2:27" ht="12.75">
      <c r="B2" s="1"/>
      <c r="C2" s="2"/>
      <c r="D2" s="16" t="s">
        <v>13</v>
      </c>
      <c r="E2" s="17"/>
      <c r="F2" s="16" t="s">
        <v>14</v>
      </c>
      <c r="G2" s="17"/>
      <c r="H2" s="16" t="s">
        <v>15</v>
      </c>
      <c r="I2" s="17"/>
      <c r="J2" s="16" t="s">
        <v>16</v>
      </c>
      <c r="K2" s="17"/>
      <c r="L2" s="16" t="s">
        <v>19</v>
      </c>
      <c r="M2" s="17"/>
      <c r="N2" s="16" t="s">
        <v>21</v>
      </c>
      <c r="O2" s="17"/>
      <c r="P2" s="16" t="s">
        <v>22</v>
      </c>
      <c r="Q2" s="17"/>
      <c r="R2" s="16" t="s">
        <v>43</v>
      </c>
      <c r="S2" s="17"/>
      <c r="T2" s="16" t="s">
        <v>44</v>
      </c>
      <c r="U2" s="17"/>
      <c r="V2" s="16" t="s">
        <v>45</v>
      </c>
      <c r="W2" s="17"/>
      <c r="X2" s="16" t="s">
        <v>48</v>
      </c>
      <c r="Y2" s="17"/>
      <c r="Z2" s="18" t="s">
        <v>20</v>
      </c>
      <c r="AA2" s="18"/>
    </row>
    <row r="3" spans="1:27" ht="25.5">
      <c r="A3" s="3" t="s">
        <v>0</v>
      </c>
      <c r="B3" s="4" t="s">
        <v>23</v>
      </c>
      <c r="C3" s="3" t="s">
        <v>10</v>
      </c>
      <c r="D3" s="4" t="s">
        <v>11</v>
      </c>
      <c r="E3" s="4" t="s">
        <v>12</v>
      </c>
      <c r="F3" s="4" t="s">
        <v>11</v>
      </c>
      <c r="G3" s="4" t="s">
        <v>12</v>
      </c>
      <c r="H3" s="4" t="s">
        <v>11</v>
      </c>
      <c r="I3" s="4" t="s">
        <v>12</v>
      </c>
      <c r="J3" s="4" t="s">
        <v>11</v>
      </c>
      <c r="K3" s="4" t="s">
        <v>12</v>
      </c>
      <c r="L3" s="4" t="s">
        <v>11</v>
      </c>
      <c r="M3" s="4" t="s">
        <v>12</v>
      </c>
      <c r="N3" s="4" t="s">
        <v>11</v>
      </c>
      <c r="O3" s="4" t="s">
        <v>12</v>
      </c>
      <c r="P3" s="4" t="s">
        <v>11</v>
      </c>
      <c r="Q3" s="4" t="s">
        <v>12</v>
      </c>
      <c r="R3" s="4" t="s">
        <v>11</v>
      </c>
      <c r="S3" s="4" t="s">
        <v>12</v>
      </c>
      <c r="T3" s="4" t="s">
        <v>11</v>
      </c>
      <c r="U3" s="4" t="s">
        <v>12</v>
      </c>
      <c r="V3" s="4" t="s">
        <v>11</v>
      </c>
      <c r="W3" s="4" t="s">
        <v>12</v>
      </c>
      <c r="X3" s="4" t="s">
        <v>11</v>
      </c>
      <c r="Y3" s="4" t="s">
        <v>12</v>
      </c>
      <c r="Z3" s="4" t="s">
        <v>11</v>
      </c>
      <c r="AA3" s="4" t="s">
        <v>12</v>
      </c>
    </row>
    <row r="4" spans="1:28" ht="12.75">
      <c r="A4" s="5" t="s">
        <v>1</v>
      </c>
      <c r="B4" s="6">
        <v>150</v>
      </c>
      <c r="C4" s="7" t="s">
        <v>17</v>
      </c>
      <c r="D4" s="8"/>
      <c r="E4" s="8">
        <f>B4*D4</f>
        <v>0</v>
      </c>
      <c r="F4" s="8">
        <v>235.35</v>
      </c>
      <c r="G4" s="8">
        <f aca="true" t="shared" si="0" ref="G4:G11">B4*F4</f>
        <v>35302.5</v>
      </c>
      <c r="H4" s="8">
        <v>305.5</v>
      </c>
      <c r="I4" s="8">
        <f>B4*H4</f>
        <v>45825</v>
      </c>
      <c r="J4" s="8"/>
      <c r="K4" s="8">
        <f>B4*J4</f>
        <v>0</v>
      </c>
      <c r="L4" s="8"/>
      <c r="M4" s="8">
        <f aca="true" t="shared" si="1" ref="M4:M11">B4*L4</f>
        <v>0</v>
      </c>
      <c r="N4" s="8">
        <v>220.5</v>
      </c>
      <c r="O4" s="8">
        <f aca="true" t="shared" si="2" ref="O4:O11">B4*N4</f>
        <v>33075</v>
      </c>
      <c r="P4" s="8"/>
      <c r="Q4" s="8">
        <f aca="true" t="shared" si="3" ref="Q4:Q11">B4*P4</f>
        <v>0</v>
      </c>
      <c r="R4" s="8"/>
      <c r="S4" s="8">
        <f>R4*B4</f>
        <v>0</v>
      </c>
      <c r="T4" s="8"/>
      <c r="U4" s="8">
        <f>T4*B4</f>
        <v>0</v>
      </c>
      <c r="V4" s="8"/>
      <c r="W4" s="8">
        <f>V4*B4</f>
        <v>0</v>
      </c>
      <c r="X4" s="8"/>
      <c r="Y4" s="8">
        <f>X4*D4</f>
        <v>0</v>
      </c>
      <c r="Z4" s="8">
        <f>ROUND(AVERAGE(D4,F4,H4,J4,L4,N4,P4,R4,T4,V4),2)</f>
        <v>253.78</v>
      </c>
      <c r="AA4" s="8">
        <f aca="true" t="shared" si="4" ref="AA4:AA11">Z4*B4</f>
        <v>38067</v>
      </c>
      <c r="AB4">
        <f>COUNT(D4,F4,H4,J4,L4,N4,P4,R4,T4,V4)</f>
        <v>3</v>
      </c>
    </row>
    <row r="5" spans="1:28" ht="12.75">
      <c r="A5" s="5" t="s">
        <v>2</v>
      </c>
      <c r="B5" s="6">
        <v>3000</v>
      </c>
      <c r="C5" s="7" t="s">
        <v>17</v>
      </c>
      <c r="D5" s="8">
        <v>1.98</v>
      </c>
      <c r="E5" s="8">
        <f>B5*D5</f>
        <v>5940</v>
      </c>
      <c r="F5" s="8">
        <v>5.1</v>
      </c>
      <c r="G5" s="8">
        <f t="shared" si="0"/>
        <v>15299.999999999998</v>
      </c>
      <c r="H5" s="8">
        <v>2.17</v>
      </c>
      <c r="I5" s="8">
        <f aca="true" t="shared" si="5" ref="I5:I11">B5*H5</f>
        <v>6510</v>
      </c>
      <c r="J5" s="8">
        <v>2.6</v>
      </c>
      <c r="K5" s="8">
        <f aca="true" t="shared" si="6" ref="K5:K11">B5*J5</f>
        <v>7800</v>
      </c>
      <c r="L5" s="8">
        <v>1.34</v>
      </c>
      <c r="M5" s="8">
        <f t="shared" si="1"/>
        <v>4020.0000000000005</v>
      </c>
      <c r="N5" s="8"/>
      <c r="O5" s="8">
        <f t="shared" si="2"/>
        <v>0</v>
      </c>
      <c r="P5" s="8">
        <v>2.2</v>
      </c>
      <c r="Q5" s="8">
        <f t="shared" si="3"/>
        <v>6600.000000000001</v>
      </c>
      <c r="R5" s="8"/>
      <c r="S5" s="8">
        <f aca="true" t="shared" si="7" ref="S5:S11">R5*B5</f>
        <v>0</v>
      </c>
      <c r="T5" s="8"/>
      <c r="U5" s="8">
        <f aca="true" t="shared" si="8" ref="U5:U11">T5*B5</f>
        <v>0</v>
      </c>
      <c r="V5" s="8">
        <v>1.66</v>
      </c>
      <c r="W5" s="8">
        <f aca="true" t="shared" si="9" ref="W5:W11">V5*B5</f>
        <v>4980</v>
      </c>
      <c r="X5" s="8"/>
      <c r="Y5" s="8">
        <f aca="true" t="shared" si="10" ref="Y5:Y10">X5*D5</f>
        <v>0</v>
      </c>
      <c r="Z5" s="8">
        <f aca="true" t="shared" si="11" ref="Z5:Z10">ROUND(AVERAGE(D5,F5,H5,J5,L5,N5,P5,R5,T5,V5),2)</f>
        <v>2.44</v>
      </c>
      <c r="AA5" s="8">
        <f t="shared" si="4"/>
        <v>7320</v>
      </c>
      <c r="AB5">
        <f aca="true" t="shared" si="12" ref="AB5:AB32">COUNT(D5,F5,H5,J5,L5,N5,P5,R5,T5,V5)</f>
        <v>7</v>
      </c>
    </row>
    <row r="6" spans="1:28" ht="12.75">
      <c r="A6" s="5" t="s">
        <v>3</v>
      </c>
      <c r="B6" s="6">
        <v>20</v>
      </c>
      <c r="C6" s="7" t="s">
        <v>18</v>
      </c>
      <c r="D6" s="8">
        <v>24</v>
      </c>
      <c r="E6" s="8">
        <f aca="true" t="shared" si="13" ref="E6:E11">B6*D6</f>
        <v>480</v>
      </c>
      <c r="F6" s="8"/>
      <c r="G6" s="8">
        <f t="shared" si="0"/>
        <v>0</v>
      </c>
      <c r="H6" s="8">
        <v>31.78</v>
      </c>
      <c r="I6" s="8">
        <f t="shared" si="5"/>
        <v>635.6</v>
      </c>
      <c r="J6" s="8"/>
      <c r="K6" s="8">
        <f t="shared" si="6"/>
        <v>0</v>
      </c>
      <c r="L6" s="8">
        <v>16.74</v>
      </c>
      <c r="M6" s="8">
        <f t="shared" si="1"/>
        <v>334.79999999999995</v>
      </c>
      <c r="N6" s="8"/>
      <c r="O6" s="8">
        <f t="shared" si="2"/>
        <v>0</v>
      </c>
      <c r="P6" s="8">
        <v>38</v>
      </c>
      <c r="Q6" s="8">
        <f t="shared" si="3"/>
        <v>760</v>
      </c>
      <c r="R6" s="8"/>
      <c r="S6" s="8">
        <f t="shared" si="7"/>
        <v>0</v>
      </c>
      <c r="T6" s="8"/>
      <c r="U6" s="8">
        <f t="shared" si="8"/>
        <v>0</v>
      </c>
      <c r="V6" s="8">
        <v>18.5</v>
      </c>
      <c r="W6" s="8">
        <f t="shared" si="9"/>
        <v>370</v>
      </c>
      <c r="X6" s="8"/>
      <c r="Y6" s="8">
        <f t="shared" si="10"/>
        <v>0</v>
      </c>
      <c r="Z6" s="8">
        <f t="shared" si="11"/>
        <v>25.8</v>
      </c>
      <c r="AA6" s="8">
        <f t="shared" si="4"/>
        <v>516</v>
      </c>
      <c r="AB6">
        <f t="shared" si="12"/>
        <v>5</v>
      </c>
    </row>
    <row r="7" spans="1:28" ht="12.75">
      <c r="A7" s="5" t="s">
        <v>4</v>
      </c>
      <c r="B7" s="6">
        <v>10</v>
      </c>
      <c r="C7" s="7" t="s">
        <v>18</v>
      </c>
      <c r="D7" s="8">
        <v>24</v>
      </c>
      <c r="E7" s="8">
        <f t="shared" si="13"/>
        <v>240</v>
      </c>
      <c r="F7" s="8"/>
      <c r="G7" s="8">
        <f t="shared" si="0"/>
        <v>0</v>
      </c>
      <c r="H7" s="8">
        <v>11.5</v>
      </c>
      <c r="I7" s="8">
        <f t="shared" si="5"/>
        <v>115</v>
      </c>
      <c r="J7" s="8"/>
      <c r="K7" s="8">
        <f t="shared" si="6"/>
        <v>0</v>
      </c>
      <c r="L7" s="8">
        <v>16.74</v>
      </c>
      <c r="M7" s="8">
        <f t="shared" si="1"/>
        <v>167.39999999999998</v>
      </c>
      <c r="N7" s="8"/>
      <c r="O7" s="8">
        <f t="shared" si="2"/>
        <v>0</v>
      </c>
      <c r="P7" s="8">
        <v>35</v>
      </c>
      <c r="Q7" s="8">
        <f t="shared" si="3"/>
        <v>350</v>
      </c>
      <c r="R7" s="8"/>
      <c r="S7" s="8">
        <f t="shared" si="7"/>
        <v>0</v>
      </c>
      <c r="T7" s="8"/>
      <c r="U7" s="8">
        <f t="shared" si="8"/>
        <v>0</v>
      </c>
      <c r="V7" s="8">
        <v>18.5</v>
      </c>
      <c r="W7" s="8">
        <f t="shared" si="9"/>
        <v>185</v>
      </c>
      <c r="X7" s="8"/>
      <c r="Y7" s="8">
        <f t="shared" si="10"/>
        <v>0</v>
      </c>
      <c r="Z7" s="8">
        <f t="shared" si="11"/>
        <v>21.15</v>
      </c>
      <c r="AA7" s="8">
        <f t="shared" si="4"/>
        <v>211.5</v>
      </c>
      <c r="AB7">
        <f t="shared" si="12"/>
        <v>5</v>
      </c>
    </row>
    <row r="8" spans="1:28" ht="12.75">
      <c r="A8" s="5" t="s">
        <v>5</v>
      </c>
      <c r="B8" s="6">
        <v>100</v>
      </c>
      <c r="C8" s="7" t="s">
        <v>18</v>
      </c>
      <c r="D8" s="8">
        <v>24</v>
      </c>
      <c r="E8" s="8">
        <f t="shared" si="13"/>
        <v>2400</v>
      </c>
      <c r="F8" s="8"/>
      <c r="G8" s="8">
        <f t="shared" si="0"/>
        <v>0</v>
      </c>
      <c r="H8" s="8">
        <v>43.6</v>
      </c>
      <c r="I8" s="8">
        <f t="shared" si="5"/>
        <v>4360</v>
      </c>
      <c r="J8" s="8"/>
      <c r="K8" s="8">
        <f t="shared" si="6"/>
        <v>0</v>
      </c>
      <c r="L8" s="8">
        <v>16.74</v>
      </c>
      <c r="M8" s="8">
        <f t="shared" si="1"/>
        <v>1673.9999999999998</v>
      </c>
      <c r="N8" s="8"/>
      <c r="O8" s="8">
        <f t="shared" si="2"/>
        <v>0</v>
      </c>
      <c r="P8" s="8"/>
      <c r="Q8" s="8">
        <f t="shared" si="3"/>
        <v>0</v>
      </c>
      <c r="R8" s="8"/>
      <c r="S8" s="8">
        <f t="shared" si="7"/>
        <v>0</v>
      </c>
      <c r="T8" s="8"/>
      <c r="U8" s="8">
        <f t="shared" si="8"/>
        <v>0</v>
      </c>
      <c r="V8" s="8">
        <v>18.5</v>
      </c>
      <c r="W8" s="8">
        <f t="shared" si="9"/>
        <v>1850</v>
      </c>
      <c r="X8" s="8"/>
      <c r="Y8" s="8">
        <f t="shared" si="10"/>
        <v>0</v>
      </c>
      <c r="Z8" s="8">
        <f t="shared" si="11"/>
        <v>25.71</v>
      </c>
      <c r="AA8" s="8">
        <f t="shared" si="4"/>
        <v>2571</v>
      </c>
      <c r="AB8">
        <f t="shared" si="12"/>
        <v>4</v>
      </c>
    </row>
    <row r="9" spans="1:28" ht="12.75">
      <c r="A9" s="5" t="s">
        <v>6</v>
      </c>
      <c r="B9" s="6">
        <v>6</v>
      </c>
      <c r="C9" s="7" t="s">
        <v>18</v>
      </c>
      <c r="D9" s="8"/>
      <c r="E9" s="8">
        <f t="shared" si="13"/>
        <v>0</v>
      </c>
      <c r="F9" s="8"/>
      <c r="G9" s="8">
        <f t="shared" si="0"/>
        <v>0</v>
      </c>
      <c r="H9" s="8">
        <v>43.6</v>
      </c>
      <c r="I9" s="8">
        <f t="shared" si="5"/>
        <v>261.6</v>
      </c>
      <c r="J9" s="8"/>
      <c r="K9" s="8">
        <f t="shared" si="6"/>
        <v>0</v>
      </c>
      <c r="L9" s="8">
        <v>16.74</v>
      </c>
      <c r="M9" s="8">
        <f t="shared" si="1"/>
        <v>100.44</v>
      </c>
      <c r="N9" s="8"/>
      <c r="O9" s="8">
        <f t="shared" si="2"/>
        <v>0</v>
      </c>
      <c r="P9" s="8"/>
      <c r="Q9" s="8">
        <f t="shared" si="3"/>
        <v>0</v>
      </c>
      <c r="R9" s="8"/>
      <c r="S9" s="8">
        <f t="shared" si="7"/>
        <v>0</v>
      </c>
      <c r="T9" s="8"/>
      <c r="U9" s="8">
        <f t="shared" si="8"/>
        <v>0</v>
      </c>
      <c r="V9" s="8">
        <v>18.5</v>
      </c>
      <c r="W9" s="8">
        <f t="shared" si="9"/>
        <v>111</v>
      </c>
      <c r="X9" s="8"/>
      <c r="Y9" s="8">
        <f t="shared" si="10"/>
        <v>0</v>
      </c>
      <c r="Z9" s="8">
        <f t="shared" si="11"/>
        <v>26.28</v>
      </c>
      <c r="AA9" s="8">
        <f t="shared" si="4"/>
        <v>157.68</v>
      </c>
      <c r="AB9">
        <f t="shared" si="12"/>
        <v>3</v>
      </c>
    </row>
    <row r="10" spans="1:28" ht="12.75">
      <c r="A10" s="5" t="s">
        <v>7</v>
      </c>
      <c r="B10" s="6">
        <v>20</v>
      </c>
      <c r="C10" s="7" t="s">
        <v>18</v>
      </c>
      <c r="D10" s="8"/>
      <c r="E10" s="8">
        <f t="shared" si="13"/>
        <v>0</v>
      </c>
      <c r="F10" s="8"/>
      <c r="G10" s="8">
        <f t="shared" si="0"/>
        <v>0</v>
      </c>
      <c r="H10" s="8">
        <v>43.6</v>
      </c>
      <c r="I10" s="8">
        <f t="shared" si="5"/>
        <v>872</v>
      </c>
      <c r="J10" s="8"/>
      <c r="K10" s="8">
        <f t="shared" si="6"/>
        <v>0</v>
      </c>
      <c r="L10" s="8">
        <v>16.74</v>
      </c>
      <c r="M10" s="8">
        <f t="shared" si="1"/>
        <v>334.79999999999995</v>
      </c>
      <c r="N10" s="8"/>
      <c r="O10" s="8">
        <f t="shared" si="2"/>
        <v>0</v>
      </c>
      <c r="P10" s="8"/>
      <c r="Q10" s="8">
        <f t="shared" si="3"/>
        <v>0</v>
      </c>
      <c r="R10" s="8"/>
      <c r="S10" s="8">
        <f t="shared" si="7"/>
        <v>0</v>
      </c>
      <c r="T10" s="8"/>
      <c r="U10" s="8">
        <f t="shared" si="8"/>
        <v>0</v>
      </c>
      <c r="V10" s="8">
        <v>18.5</v>
      </c>
      <c r="W10" s="8">
        <f t="shared" si="9"/>
        <v>370</v>
      </c>
      <c r="X10" s="8"/>
      <c r="Y10" s="8">
        <f t="shared" si="10"/>
        <v>0</v>
      </c>
      <c r="Z10" s="8">
        <f t="shared" si="11"/>
        <v>26.28</v>
      </c>
      <c r="AA10" s="8">
        <f t="shared" si="4"/>
        <v>525.6</v>
      </c>
      <c r="AB10">
        <f t="shared" si="12"/>
        <v>3</v>
      </c>
    </row>
    <row r="11" spans="1:28" ht="12.75">
      <c r="A11" s="5" t="s">
        <v>8</v>
      </c>
      <c r="B11" s="6">
        <v>15</v>
      </c>
      <c r="C11" s="7" t="s">
        <v>18</v>
      </c>
      <c r="D11" s="8"/>
      <c r="E11" s="8">
        <f t="shared" si="13"/>
        <v>0</v>
      </c>
      <c r="F11" s="8"/>
      <c r="G11" s="8">
        <f t="shared" si="0"/>
        <v>0</v>
      </c>
      <c r="H11" s="8">
        <v>319</v>
      </c>
      <c r="I11" s="8">
        <f t="shared" si="5"/>
        <v>4785</v>
      </c>
      <c r="J11" s="8"/>
      <c r="K11" s="8">
        <f t="shared" si="6"/>
        <v>0</v>
      </c>
      <c r="L11" s="8"/>
      <c r="M11" s="8">
        <f t="shared" si="1"/>
        <v>0</v>
      </c>
      <c r="N11" s="8"/>
      <c r="O11" s="8">
        <f t="shared" si="2"/>
        <v>0</v>
      </c>
      <c r="P11" s="8"/>
      <c r="Q11" s="8">
        <f t="shared" si="3"/>
        <v>0</v>
      </c>
      <c r="R11" s="8"/>
      <c r="S11" s="8">
        <f t="shared" si="7"/>
        <v>0</v>
      </c>
      <c r="T11" s="8"/>
      <c r="U11" s="8">
        <f t="shared" si="8"/>
        <v>0</v>
      </c>
      <c r="V11" s="8">
        <v>136.6</v>
      </c>
      <c r="W11" s="8">
        <f t="shared" si="9"/>
        <v>2049</v>
      </c>
      <c r="X11" s="8">
        <v>141</v>
      </c>
      <c r="Y11" s="8">
        <f>X11*B11</f>
        <v>2115</v>
      </c>
      <c r="Z11" s="8">
        <f>ROUND(AVERAGE(D11,F11,H11,J11,L11,N11,P11,R11,T11,V11,X11),2)</f>
        <v>198.87</v>
      </c>
      <c r="AA11" s="8">
        <f t="shared" si="4"/>
        <v>2983.05</v>
      </c>
      <c r="AB11">
        <f>COUNT(D11,F11,H11,J11,L11,N11,P11,R11,T11,V11,X11)</f>
        <v>3</v>
      </c>
    </row>
    <row r="12" spans="26:27" ht="12.75">
      <c r="Z12" s="14" t="s">
        <v>24</v>
      </c>
      <c r="AA12" s="15">
        <f>SUM(AA4:AA11)</f>
        <v>52351.83</v>
      </c>
    </row>
    <row r="14" spans="2:27" ht="24" customHeight="1">
      <c r="B14" s="9"/>
      <c r="C14" s="9"/>
      <c r="D14" s="10" t="s">
        <v>26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2:27" ht="12.75">
      <c r="B15" s="1"/>
      <c r="C15" s="2"/>
      <c r="D15" s="16" t="s">
        <v>13</v>
      </c>
      <c r="E15" s="17"/>
      <c r="F15" s="16" t="s">
        <v>14</v>
      </c>
      <c r="G15" s="17"/>
      <c r="H15" s="16" t="s">
        <v>15</v>
      </c>
      <c r="I15" s="17"/>
      <c r="J15" s="16" t="s">
        <v>16</v>
      </c>
      <c r="K15" s="17"/>
      <c r="L15" s="16" t="s">
        <v>19</v>
      </c>
      <c r="M15" s="17"/>
      <c r="N15" s="16" t="s">
        <v>21</v>
      </c>
      <c r="O15" s="17"/>
      <c r="P15" s="16" t="s">
        <v>22</v>
      </c>
      <c r="Q15" s="17"/>
      <c r="R15" s="16" t="s">
        <v>43</v>
      </c>
      <c r="S15" s="17"/>
      <c r="T15" s="16" t="s">
        <v>44</v>
      </c>
      <c r="U15" s="17"/>
      <c r="V15" s="16" t="s">
        <v>46</v>
      </c>
      <c r="W15" s="17"/>
      <c r="X15" s="16" t="s">
        <v>49</v>
      </c>
      <c r="Y15" s="17"/>
      <c r="Z15" s="18" t="s">
        <v>20</v>
      </c>
      <c r="AA15" s="18"/>
    </row>
    <row r="16" spans="1:27" ht="25.5">
      <c r="A16" s="3" t="s">
        <v>0</v>
      </c>
      <c r="B16" s="4" t="s">
        <v>23</v>
      </c>
      <c r="C16" s="3" t="s">
        <v>10</v>
      </c>
      <c r="D16" s="4" t="s">
        <v>11</v>
      </c>
      <c r="E16" s="4" t="s">
        <v>12</v>
      </c>
      <c r="F16" s="4" t="s">
        <v>11</v>
      </c>
      <c r="G16" s="4" t="s">
        <v>12</v>
      </c>
      <c r="H16" s="4" t="s">
        <v>11</v>
      </c>
      <c r="I16" s="4" t="s">
        <v>12</v>
      </c>
      <c r="J16" s="4" t="s">
        <v>11</v>
      </c>
      <c r="K16" s="4" t="s">
        <v>12</v>
      </c>
      <c r="L16" s="4" t="s">
        <v>11</v>
      </c>
      <c r="M16" s="4" t="s">
        <v>12</v>
      </c>
      <c r="N16" s="4" t="s">
        <v>11</v>
      </c>
      <c r="O16" s="4" t="s">
        <v>12</v>
      </c>
      <c r="P16" s="4" t="s">
        <v>11</v>
      </c>
      <c r="Q16" s="4" t="s">
        <v>12</v>
      </c>
      <c r="R16" s="4" t="s">
        <v>11</v>
      </c>
      <c r="S16" s="4" t="s">
        <v>12</v>
      </c>
      <c r="T16" s="4" t="s">
        <v>11</v>
      </c>
      <c r="U16" s="4" t="s">
        <v>12</v>
      </c>
      <c r="V16" s="4" t="s">
        <v>11</v>
      </c>
      <c r="W16" s="4" t="s">
        <v>12</v>
      </c>
      <c r="X16" s="4" t="s">
        <v>11</v>
      </c>
      <c r="Y16" s="4" t="s">
        <v>12</v>
      </c>
      <c r="Z16" s="4" t="s">
        <v>11</v>
      </c>
      <c r="AA16" s="4" t="s">
        <v>12</v>
      </c>
    </row>
    <row r="17" spans="1:28" ht="12.75">
      <c r="A17" s="5" t="s">
        <v>9</v>
      </c>
      <c r="B17" s="6">
        <v>1600</v>
      </c>
      <c r="C17" s="7" t="s">
        <v>18</v>
      </c>
      <c r="D17" s="8">
        <v>6.8</v>
      </c>
      <c r="E17" s="8">
        <f>B17*D17</f>
        <v>10880</v>
      </c>
      <c r="F17" s="8">
        <v>5.1</v>
      </c>
      <c r="G17" s="8">
        <f>B17*F17</f>
        <v>8159.999999999999</v>
      </c>
      <c r="H17" s="8">
        <v>8.4</v>
      </c>
      <c r="I17" s="8">
        <f>B17*H17</f>
        <v>13440</v>
      </c>
      <c r="J17" s="8">
        <v>10.4</v>
      </c>
      <c r="K17" s="8">
        <f>B17*J17</f>
        <v>16640</v>
      </c>
      <c r="L17" s="8">
        <v>5.09</v>
      </c>
      <c r="M17" s="8">
        <f aca="true" t="shared" si="14" ref="M17:M25">B17*L17</f>
        <v>8144</v>
      </c>
      <c r="N17" s="8"/>
      <c r="O17" s="8">
        <f aca="true" t="shared" si="15" ref="O17:O23">B17*N17</f>
        <v>0</v>
      </c>
      <c r="P17" s="8">
        <v>6</v>
      </c>
      <c r="Q17" s="8">
        <f aca="true" t="shared" si="16" ref="Q17:Q25">B17*P17</f>
        <v>9600</v>
      </c>
      <c r="R17" s="8"/>
      <c r="S17" s="8">
        <f>R17*B17</f>
        <v>0</v>
      </c>
      <c r="T17" s="8">
        <v>5.99</v>
      </c>
      <c r="U17" s="8">
        <f>T17*B17</f>
        <v>9584</v>
      </c>
      <c r="V17" s="8">
        <v>5.12</v>
      </c>
      <c r="W17" s="8">
        <f>V17*B17</f>
        <v>8192</v>
      </c>
      <c r="X17" s="8"/>
      <c r="Y17" s="8">
        <f>X17*D17</f>
        <v>0</v>
      </c>
      <c r="Z17" s="8">
        <f>ROUND(AVERAGE(D17,F17,H17,J17,L17,N17,P17,R17,T17,V17),2)</f>
        <v>6.61</v>
      </c>
      <c r="AA17" s="8">
        <f aca="true" t="shared" si="17" ref="AA17:AA23">Z17*B17</f>
        <v>10576</v>
      </c>
      <c r="AB17">
        <f t="shared" si="12"/>
        <v>8</v>
      </c>
    </row>
    <row r="18" spans="1:28" ht="12.75">
      <c r="A18" s="5" t="s">
        <v>27</v>
      </c>
      <c r="B18" s="6">
        <v>100</v>
      </c>
      <c r="C18" s="7" t="s">
        <v>17</v>
      </c>
      <c r="D18" s="8">
        <v>33.75</v>
      </c>
      <c r="E18" s="8">
        <f>B18*D18</f>
        <v>3375</v>
      </c>
      <c r="F18" s="8">
        <v>3.67</v>
      </c>
      <c r="G18" s="8">
        <f>B18*F18</f>
        <v>367</v>
      </c>
      <c r="H18" s="8">
        <v>77.2</v>
      </c>
      <c r="I18" s="8">
        <f aca="true" t="shared" si="18" ref="I18:I23">B18*H18</f>
        <v>7720</v>
      </c>
      <c r="J18" s="8">
        <v>36.8</v>
      </c>
      <c r="K18" s="8">
        <f aca="true" t="shared" si="19" ref="K18:K32">B18*J18</f>
        <v>3679.9999999999995</v>
      </c>
      <c r="L18" s="8">
        <v>3.59</v>
      </c>
      <c r="M18" s="8">
        <f t="shared" si="14"/>
        <v>359</v>
      </c>
      <c r="N18" s="8"/>
      <c r="O18" s="8">
        <f t="shared" si="15"/>
        <v>0</v>
      </c>
      <c r="P18" s="8">
        <v>4.5</v>
      </c>
      <c r="Q18" s="8">
        <f t="shared" si="16"/>
        <v>450</v>
      </c>
      <c r="R18" s="8"/>
      <c r="S18" s="8">
        <f aca="true" t="shared" si="20" ref="S18:S32">R18*B18</f>
        <v>0</v>
      </c>
      <c r="T18" s="8">
        <v>5.23</v>
      </c>
      <c r="U18" s="8">
        <f aca="true" t="shared" si="21" ref="U18:U32">T18*B18</f>
        <v>523</v>
      </c>
      <c r="V18" s="8"/>
      <c r="W18" s="8">
        <f aca="true" t="shared" si="22" ref="W18:W32">V18*B18</f>
        <v>0</v>
      </c>
      <c r="X18" s="8"/>
      <c r="Y18" s="8">
        <f aca="true" t="shared" si="23" ref="Y18:Y32">X18*D18</f>
        <v>0</v>
      </c>
      <c r="Z18" s="8">
        <f aca="true" t="shared" si="24" ref="Z18:Z31">ROUND(AVERAGE(D18,F18,H18,J18,L18,N18,P18,R18,T18,V18),2)</f>
        <v>23.53</v>
      </c>
      <c r="AA18" s="8">
        <f t="shared" si="17"/>
        <v>2353</v>
      </c>
      <c r="AB18">
        <f t="shared" si="12"/>
        <v>7</v>
      </c>
    </row>
    <row r="19" spans="1:28" ht="12.75">
      <c r="A19" s="5" t="s">
        <v>28</v>
      </c>
      <c r="B19" s="6">
        <v>30</v>
      </c>
      <c r="C19" s="7" t="s">
        <v>17</v>
      </c>
      <c r="D19" s="8">
        <v>60.56</v>
      </c>
      <c r="E19" s="8">
        <f aca="true" t="shared" si="25" ref="E19:E32">B19*D19</f>
        <v>1816.8000000000002</v>
      </c>
      <c r="F19" s="8">
        <v>6.44</v>
      </c>
      <c r="G19" s="8">
        <f aca="true" t="shared" si="26" ref="G19:G32">B19*F19</f>
        <v>193.20000000000002</v>
      </c>
      <c r="H19" s="8">
        <v>136.7</v>
      </c>
      <c r="I19" s="8">
        <f t="shared" si="18"/>
        <v>4101</v>
      </c>
      <c r="J19" s="8">
        <v>67.2</v>
      </c>
      <c r="K19" s="8">
        <f t="shared" si="19"/>
        <v>2016</v>
      </c>
      <c r="L19" s="8">
        <v>6.61</v>
      </c>
      <c r="M19" s="8">
        <f t="shared" si="14"/>
        <v>198.3</v>
      </c>
      <c r="N19" s="8"/>
      <c r="O19" s="8">
        <f t="shared" si="15"/>
        <v>0</v>
      </c>
      <c r="P19" s="8"/>
      <c r="Q19" s="8">
        <f t="shared" si="16"/>
        <v>0</v>
      </c>
      <c r="R19" s="8"/>
      <c r="S19" s="8">
        <f t="shared" si="20"/>
        <v>0</v>
      </c>
      <c r="T19" s="8">
        <v>9.9</v>
      </c>
      <c r="U19" s="8">
        <f t="shared" si="21"/>
        <v>297</v>
      </c>
      <c r="V19" s="8"/>
      <c r="W19" s="8">
        <f t="shared" si="22"/>
        <v>0</v>
      </c>
      <c r="X19" s="8"/>
      <c r="Y19" s="8">
        <f t="shared" si="23"/>
        <v>0</v>
      </c>
      <c r="Z19" s="8">
        <f t="shared" si="24"/>
        <v>47.9</v>
      </c>
      <c r="AA19" s="8">
        <f t="shared" si="17"/>
        <v>1437</v>
      </c>
      <c r="AB19">
        <f t="shared" si="12"/>
        <v>6</v>
      </c>
    </row>
    <row r="20" spans="1:28" ht="12.75">
      <c r="A20" s="5" t="s">
        <v>29</v>
      </c>
      <c r="B20" s="6">
        <v>130</v>
      </c>
      <c r="C20" s="7" t="s">
        <v>17</v>
      </c>
      <c r="D20" s="8">
        <v>173.6</v>
      </c>
      <c r="E20" s="8">
        <f t="shared" si="25"/>
        <v>22568</v>
      </c>
      <c r="F20" s="8">
        <v>11.07</v>
      </c>
      <c r="G20" s="8">
        <f t="shared" si="26"/>
        <v>1439.1000000000001</v>
      </c>
      <c r="H20" s="8">
        <v>252.2</v>
      </c>
      <c r="I20" s="8">
        <f t="shared" si="18"/>
        <v>32786</v>
      </c>
      <c r="J20" s="8">
        <v>190.4</v>
      </c>
      <c r="K20" s="8">
        <f t="shared" si="19"/>
        <v>24752</v>
      </c>
      <c r="L20" s="8">
        <v>10.32</v>
      </c>
      <c r="M20" s="8">
        <f t="shared" si="14"/>
        <v>1341.6000000000001</v>
      </c>
      <c r="N20" s="8"/>
      <c r="O20" s="8">
        <f t="shared" si="15"/>
        <v>0</v>
      </c>
      <c r="P20" s="8">
        <v>15</v>
      </c>
      <c r="Q20" s="8">
        <f t="shared" si="16"/>
        <v>1950</v>
      </c>
      <c r="R20" s="8"/>
      <c r="S20" s="8">
        <f t="shared" si="20"/>
        <v>0</v>
      </c>
      <c r="T20" s="8">
        <v>11.21</v>
      </c>
      <c r="U20" s="8">
        <f t="shared" si="21"/>
        <v>1457.3000000000002</v>
      </c>
      <c r="V20" s="8"/>
      <c r="W20" s="8">
        <f t="shared" si="22"/>
        <v>0</v>
      </c>
      <c r="X20" s="8"/>
      <c r="Y20" s="8">
        <f t="shared" si="23"/>
        <v>0</v>
      </c>
      <c r="Z20" s="8">
        <f t="shared" si="24"/>
        <v>94.83</v>
      </c>
      <c r="AA20" s="8">
        <f t="shared" si="17"/>
        <v>12327.9</v>
      </c>
      <c r="AB20">
        <f t="shared" si="12"/>
        <v>7</v>
      </c>
    </row>
    <row r="21" spans="1:28" ht="12.75">
      <c r="A21" s="5" t="s">
        <v>30</v>
      </c>
      <c r="B21" s="6">
        <v>450</v>
      </c>
      <c r="C21" s="7" t="s">
        <v>17</v>
      </c>
      <c r="D21" s="8"/>
      <c r="E21" s="8">
        <f t="shared" si="25"/>
        <v>0</v>
      </c>
      <c r="F21" s="8">
        <v>235.35</v>
      </c>
      <c r="G21" s="8">
        <f t="shared" si="26"/>
        <v>105907.5</v>
      </c>
      <c r="H21" s="8">
        <v>305.5</v>
      </c>
      <c r="I21" s="8">
        <f t="shared" si="18"/>
        <v>137475</v>
      </c>
      <c r="J21" s="8"/>
      <c r="K21" s="8">
        <f t="shared" si="19"/>
        <v>0</v>
      </c>
      <c r="L21" s="8"/>
      <c r="M21" s="8">
        <f t="shared" si="14"/>
        <v>0</v>
      </c>
      <c r="N21" s="8">
        <v>220.5</v>
      </c>
      <c r="O21" s="8">
        <f t="shared" si="15"/>
        <v>99225</v>
      </c>
      <c r="P21" s="8"/>
      <c r="Q21" s="8">
        <f t="shared" si="16"/>
        <v>0</v>
      </c>
      <c r="R21" s="8"/>
      <c r="S21" s="8">
        <f t="shared" si="20"/>
        <v>0</v>
      </c>
      <c r="T21" s="8"/>
      <c r="U21" s="8">
        <f t="shared" si="21"/>
        <v>0</v>
      </c>
      <c r="V21" s="8"/>
      <c r="W21" s="8">
        <f t="shared" si="22"/>
        <v>0</v>
      </c>
      <c r="X21" s="8"/>
      <c r="Y21" s="8">
        <f t="shared" si="23"/>
        <v>0</v>
      </c>
      <c r="Z21" s="8">
        <f t="shared" si="24"/>
        <v>253.78</v>
      </c>
      <c r="AA21" s="8">
        <f t="shared" si="17"/>
        <v>114201</v>
      </c>
      <c r="AB21">
        <f t="shared" si="12"/>
        <v>3</v>
      </c>
    </row>
    <row r="22" spans="1:28" ht="12.75">
      <c r="A22" s="5" t="s">
        <v>31</v>
      </c>
      <c r="B22" s="6">
        <v>700</v>
      </c>
      <c r="C22" s="7" t="s">
        <v>17</v>
      </c>
      <c r="D22" s="8">
        <v>1.98</v>
      </c>
      <c r="E22" s="8">
        <f t="shared" si="25"/>
        <v>1386</v>
      </c>
      <c r="F22" s="8">
        <v>0.95</v>
      </c>
      <c r="G22" s="8">
        <f t="shared" si="26"/>
        <v>665</v>
      </c>
      <c r="H22" s="8">
        <v>2.11</v>
      </c>
      <c r="I22" s="8">
        <f t="shared" si="18"/>
        <v>1477</v>
      </c>
      <c r="J22" s="8"/>
      <c r="K22" s="8">
        <f t="shared" si="19"/>
        <v>0</v>
      </c>
      <c r="L22" s="8"/>
      <c r="M22" s="8">
        <f t="shared" si="14"/>
        <v>0</v>
      </c>
      <c r="N22" s="8"/>
      <c r="O22" s="8">
        <f t="shared" si="15"/>
        <v>0</v>
      </c>
      <c r="P22" s="8"/>
      <c r="Q22" s="8">
        <f t="shared" si="16"/>
        <v>0</v>
      </c>
      <c r="R22" s="8"/>
      <c r="S22" s="8">
        <f t="shared" si="20"/>
        <v>0</v>
      </c>
      <c r="T22" s="8">
        <v>1.29</v>
      </c>
      <c r="U22" s="8">
        <f t="shared" si="21"/>
        <v>903</v>
      </c>
      <c r="V22" s="8">
        <v>1.38</v>
      </c>
      <c r="W22" s="8">
        <f t="shared" si="22"/>
        <v>965.9999999999999</v>
      </c>
      <c r="X22" s="8"/>
      <c r="Y22" s="8">
        <f t="shared" si="23"/>
        <v>0</v>
      </c>
      <c r="Z22" s="8">
        <f t="shared" si="24"/>
        <v>1.54</v>
      </c>
      <c r="AA22" s="8">
        <f t="shared" si="17"/>
        <v>1078</v>
      </c>
      <c r="AB22">
        <f t="shared" si="12"/>
        <v>5</v>
      </c>
    </row>
    <row r="23" spans="1:28" ht="12.75">
      <c r="A23" s="5" t="s">
        <v>32</v>
      </c>
      <c r="B23" s="6">
        <v>4</v>
      </c>
      <c r="C23" s="7" t="s">
        <v>17</v>
      </c>
      <c r="D23" s="8"/>
      <c r="E23" s="8">
        <f t="shared" si="25"/>
        <v>0</v>
      </c>
      <c r="F23" s="8">
        <v>63.58</v>
      </c>
      <c r="G23" s="8">
        <f t="shared" si="26"/>
        <v>254.32</v>
      </c>
      <c r="H23" s="8">
        <v>82.4</v>
      </c>
      <c r="I23" s="8">
        <f t="shared" si="18"/>
        <v>329.6</v>
      </c>
      <c r="J23" s="8">
        <v>107.2</v>
      </c>
      <c r="K23" s="8">
        <f t="shared" si="19"/>
        <v>428.8</v>
      </c>
      <c r="L23" s="8">
        <v>67.99</v>
      </c>
      <c r="M23" s="8">
        <f t="shared" si="14"/>
        <v>271.96</v>
      </c>
      <c r="N23" s="8"/>
      <c r="O23" s="8">
        <f t="shared" si="15"/>
        <v>0</v>
      </c>
      <c r="P23" s="8"/>
      <c r="Q23" s="8">
        <f t="shared" si="16"/>
        <v>0</v>
      </c>
      <c r="R23" s="8">
        <v>69</v>
      </c>
      <c r="S23" s="8">
        <f t="shared" si="20"/>
        <v>276</v>
      </c>
      <c r="T23" s="8">
        <v>76.79</v>
      </c>
      <c r="U23" s="8">
        <f t="shared" si="21"/>
        <v>307.16</v>
      </c>
      <c r="V23" s="8">
        <v>76.25</v>
      </c>
      <c r="W23" s="8">
        <f t="shared" si="22"/>
        <v>305</v>
      </c>
      <c r="X23" s="8"/>
      <c r="Y23" s="8">
        <f t="shared" si="23"/>
        <v>0</v>
      </c>
      <c r="Z23" s="8">
        <f t="shared" si="24"/>
        <v>77.6</v>
      </c>
      <c r="AA23" s="8">
        <f t="shared" si="17"/>
        <v>310.4</v>
      </c>
      <c r="AB23">
        <f t="shared" si="12"/>
        <v>7</v>
      </c>
    </row>
    <row r="24" spans="1:28" ht="12.75">
      <c r="A24" s="5" t="s">
        <v>33</v>
      </c>
      <c r="B24" s="6">
        <v>4</v>
      </c>
      <c r="C24" s="7" t="s">
        <v>17</v>
      </c>
      <c r="D24" s="8"/>
      <c r="E24" s="8">
        <f t="shared" si="25"/>
        <v>0</v>
      </c>
      <c r="F24" s="8">
        <v>42.68</v>
      </c>
      <c r="G24" s="8">
        <f t="shared" si="26"/>
        <v>170.72</v>
      </c>
      <c r="H24" s="8">
        <v>82.4</v>
      </c>
      <c r="I24" s="8">
        <f>B24*H24</f>
        <v>329.6</v>
      </c>
      <c r="J24" s="8">
        <v>72</v>
      </c>
      <c r="K24" s="8">
        <f t="shared" si="19"/>
        <v>288</v>
      </c>
      <c r="L24" s="8">
        <v>49.99</v>
      </c>
      <c r="M24" s="8">
        <f t="shared" si="14"/>
        <v>199.96</v>
      </c>
      <c r="N24" s="8"/>
      <c r="O24" s="8">
        <f aca="true" t="shared" si="27" ref="O24:O31">B24*N24</f>
        <v>0</v>
      </c>
      <c r="P24" s="8"/>
      <c r="Q24" s="8">
        <f t="shared" si="16"/>
        <v>0</v>
      </c>
      <c r="R24" s="8">
        <v>52</v>
      </c>
      <c r="S24" s="8">
        <f t="shared" si="20"/>
        <v>208</v>
      </c>
      <c r="T24" s="8">
        <v>56.47</v>
      </c>
      <c r="U24" s="8">
        <f t="shared" si="21"/>
        <v>225.88</v>
      </c>
      <c r="V24" s="8">
        <v>57</v>
      </c>
      <c r="W24" s="8">
        <f t="shared" si="22"/>
        <v>228</v>
      </c>
      <c r="X24" s="8"/>
      <c r="Y24" s="8">
        <f t="shared" si="23"/>
        <v>0</v>
      </c>
      <c r="Z24" s="8">
        <f t="shared" si="24"/>
        <v>58.93</v>
      </c>
      <c r="AA24" s="8">
        <f aca="true" t="shared" si="28" ref="AA24:AA31">Z24*B24</f>
        <v>235.72</v>
      </c>
      <c r="AB24">
        <f t="shared" si="12"/>
        <v>7</v>
      </c>
    </row>
    <row r="25" spans="1:28" ht="12.75">
      <c r="A25" s="5" t="s">
        <v>34</v>
      </c>
      <c r="B25" s="6">
        <v>4</v>
      </c>
      <c r="C25" s="7" t="s">
        <v>17</v>
      </c>
      <c r="D25" s="8"/>
      <c r="E25" s="8">
        <f t="shared" si="25"/>
        <v>0</v>
      </c>
      <c r="F25" s="8">
        <v>42.68</v>
      </c>
      <c r="G25" s="8">
        <f t="shared" si="26"/>
        <v>170.72</v>
      </c>
      <c r="H25" s="8">
        <v>82.4</v>
      </c>
      <c r="I25" s="8">
        <f aca="true" t="shared" si="29" ref="I25:I31">B25*H25</f>
        <v>329.6</v>
      </c>
      <c r="J25" s="8">
        <v>72</v>
      </c>
      <c r="K25" s="8">
        <f t="shared" si="19"/>
        <v>288</v>
      </c>
      <c r="L25" s="8">
        <v>49.99</v>
      </c>
      <c r="M25" s="8">
        <f t="shared" si="14"/>
        <v>199.96</v>
      </c>
      <c r="N25" s="8"/>
      <c r="O25" s="8">
        <f t="shared" si="27"/>
        <v>0</v>
      </c>
      <c r="P25" s="8"/>
      <c r="Q25" s="8">
        <f t="shared" si="16"/>
        <v>0</v>
      </c>
      <c r="R25" s="8">
        <v>52</v>
      </c>
      <c r="S25" s="8">
        <f t="shared" si="20"/>
        <v>208</v>
      </c>
      <c r="T25" s="8">
        <v>56.47</v>
      </c>
      <c r="U25" s="8">
        <f t="shared" si="21"/>
        <v>225.88</v>
      </c>
      <c r="V25" s="8">
        <v>57</v>
      </c>
      <c r="W25" s="8">
        <f t="shared" si="22"/>
        <v>228</v>
      </c>
      <c r="X25" s="8"/>
      <c r="Y25" s="8">
        <f t="shared" si="23"/>
        <v>0</v>
      </c>
      <c r="Z25" s="8">
        <f t="shared" si="24"/>
        <v>58.93</v>
      </c>
      <c r="AA25" s="8">
        <f t="shared" si="28"/>
        <v>235.72</v>
      </c>
      <c r="AB25">
        <f t="shared" si="12"/>
        <v>7</v>
      </c>
    </row>
    <row r="26" spans="1:28" ht="12.75">
      <c r="A26" s="5" t="s">
        <v>35</v>
      </c>
      <c r="B26" s="6">
        <v>4</v>
      </c>
      <c r="C26" s="7" t="s">
        <v>17</v>
      </c>
      <c r="D26" s="8"/>
      <c r="E26" s="8">
        <f t="shared" si="25"/>
        <v>0</v>
      </c>
      <c r="F26" s="8">
        <v>42.68</v>
      </c>
      <c r="G26" s="8">
        <f t="shared" si="26"/>
        <v>170.72</v>
      </c>
      <c r="H26" s="8">
        <v>82.4</v>
      </c>
      <c r="I26" s="8">
        <f t="shared" si="29"/>
        <v>329.6</v>
      </c>
      <c r="J26" s="8">
        <v>72</v>
      </c>
      <c r="K26" s="8">
        <f t="shared" si="19"/>
        <v>288</v>
      </c>
      <c r="L26" s="8">
        <v>49.99</v>
      </c>
      <c r="M26" s="8">
        <f aca="true" t="shared" si="30" ref="M26:M31">B26*L26</f>
        <v>199.96</v>
      </c>
      <c r="N26" s="8"/>
      <c r="O26" s="8">
        <f t="shared" si="27"/>
        <v>0</v>
      </c>
      <c r="P26" s="8"/>
      <c r="Q26" s="8">
        <f aca="true" t="shared" si="31" ref="Q26:Q31">B26*P26</f>
        <v>0</v>
      </c>
      <c r="R26" s="8">
        <v>52</v>
      </c>
      <c r="S26" s="8">
        <f t="shared" si="20"/>
        <v>208</v>
      </c>
      <c r="T26" s="8">
        <v>56.47</v>
      </c>
      <c r="U26" s="8">
        <f t="shared" si="21"/>
        <v>225.88</v>
      </c>
      <c r="V26" s="8">
        <v>57</v>
      </c>
      <c r="W26" s="8">
        <f t="shared" si="22"/>
        <v>228</v>
      </c>
      <c r="X26" s="8"/>
      <c r="Y26" s="8">
        <f t="shared" si="23"/>
        <v>0</v>
      </c>
      <c r="Z26" s="8">
        <f t="shared" si="24"/>
        <v>58.93</v>
      </c>
      <c r="AA26" s="8">
        <f t="shared" si="28"/>
        <v>235.72</v>
      </c>
      <c r="AB26">
        <f t="shared" si="12"/>
        <v>7</v>
      </c>
    </row>
    <row r="27" spans="1:28" ht="12.75">
      <c r="A27" s="5" t="s">
        <v>36</v>
      </c>
      <c r="B27" s="6">
        <v>4</v>
      </c>
      <c r="C27" s="7" t="s">
        <v>17</v>
      </c>
      <c r="D27" s="8"/>
      <c r="E27" s="8">
        <f t="shared" si="25"/>
        <v>0</v>
      </c>
      <c r="F27" s="8">
        <v>42.68</v>
      </c>
      <c r="G27" s="8">
        <f t="shared" si="26"/>
        <v>170.72</v>
      </c>
      <c r="H27" s="8">
        <v>82.4</v>
      </c>
      <c r="I27" s="8">
        <f t="shared" si="29"/>
        <v>329.6</v>
      </c>
      <c r="J27" s="8">
        <v>72</v>
      </c>
      <c r="K27" s="8">
        <f t="shared" si="19"/>
        <v>288</v>
      </c>
      <c r="L27" s="8">
        <v>49.99</v>
      </c>
      <c r="M27" s="8">
        <f t="shared" si="30"/>
        <v>199.96</v>
      </c>
      <c r="N27" s="8"/>
      <c r="O27" s="8">
        <f t="shared" si="27"/>
        <v>0</v>
      </c>
      <c r="P27" s="8"/>
      <c r="Q27" s="8">
        <f t="shared" si="31"/>
        <v>0</v>
      </c>
      <c r="R27" s="8">
        <v>52</v>
      </c>
      <c r="S27" s="8">
        <f t="shared" si="20"/>
        <v>208</v>
      </c>
      <c r="T27" s="8">
        <v>56.47</v>
      </c>
      <c r="U27" s="8">
        <f t="shared" si="21"/>
        <v>225.88</v>
      </c>
      <c r="V27" s="8">
        <v>57</v>
      </c>
      <c r="W27" s="8">
        <f t="shared" si="22"/>
        <v>228</v>
      </c>
      <c r="X27" s="8"/>
      <c r="Y27" s="8">
        <f t="shared" si="23"/>
        <v>0</v>
      </c>
      <c r="Z27" s="8">
        <f t="shared" si="24"/>
        <v>58.93</v>
      </c>
      <c r="AA27" s="8">
        <f t="shared" si="28"/>
        <v>235.72</v>
      </c>
      <c r="AB27">
        <f t="shared" si="12"/>
        <v>7</v>
      </c>
    </row>
    <row r="28" spans="1:28" ht="12.75">
      <c r="A28" s="5" t="s">
        <v>37</v>
      </c>
      <c r="B28" s="6">
        <v>4</v>
      </c>
      <c r="C28" s="7" t="s">
        <v>17</v>
      </c>
      <c r="D28" s="8"/>
      <c r="E28" s="8"/>
      <c r="F28" s="8">
        <v>42.68</v>
      </c>
      <c r="G28" s="8">
        <f t="shared" si="26"/>
        <v>170.72</v>
      </c>
      <c r="H28" s="8">
        <v>82.4</v>
      </c>
      <c r="I28" s="8">
        <f t="shared" si="29"/>
        <v>329.6</v>
      </c>
      <c r="J28" s="8"/>
      <c r="K28" s="8">
        <f t="shared" si="19"/>
        <v>0</v>
      </c>
      <c r="L28" s="8">
        <v>49.99</v>
      </c>
      <c r="M28" s="8">
        <f t="shared" si="30"/>
        <v>199.96</v>
      </c>
      <c r="N28" s="8"/>
      <c r="O28" s="8">
        <f t="shared" si="27"/>
        <v>0</v>
      </c>
      <c r="P28" s="8"/>
      <c r="Q28" s="8">
        <f t="shared" si="31"/>
        <v>0</v>
      </c>
      <c r="R28" s="8">
        <v>52</v>
      </c>
      <c r="S28" s="8">
        <f t="shared" si="20"/>
        <v>208</v>
      </c>
      <c r="T28" s="8">
        <v>56.47</v>
      </c>
      <c r="U28" s="8">
        <f t="shared" si="21"/>
        <v>225.88</v>
      </c>
      <c r="V28" s="8">
        <v>57</v>
      </c>
      <c r="W28" s="8">
        <f t="shared" si="22"/>
        <v>228</v>
      </c>
      <c r="X28" s="8"/>
      <c r="Y28" s="8">
        <f t="shared" si="23"/>
        <v>0</v>
      </c>
      <c r="Z28" s="8">
        <f t="shared" si="24"/>
        <v>56.76</v>
      </c>
      <c r="AA28" s="8">
        <f t="shared" si="28"/>
        <v>227.04</v>
      </c>
      <c r="AB28">
        <f t="shared" si="12"/>
        <v>6</v>
      </c>
    </row>
    <row r="29" spans="1:28" ht="12.75">
      <c r="A29" s="5" t="s">
        <v>38</v>
      </c>
      <c r="B29" s="6">
        <v>10</v>
      </c>
      <c r="C29" s="7" t="s">
        <v>17</v>
      </c>
      <c r="D29" s="8"/>
      <c r="E29" s="8">
        <f t="shared" si="25"/>
        <v>0</v>
      </c>
      <c r="F29" s="8">
        <v>719.75</v>
      </c>
      <c r="G29" s="8">
        <f t="shared" si="26"/>
        <v>7197.5</v>
      </c>
      <c r="H29" s="8">
        <v>760.5</v>
      </c>
      <c r="I29" s="8">
        <f t="shared" si="29"/>
        <v>7605</v>
      </c>
      <c r="J29" s="8"/>
      <c r="K29" s="8">
        <f t="shared" si="19"/>
        <v>0</v>
      </c>
      <c r="L29" s="8"/>
      <c r="M29" s="8">
        <f t="shared" si="30"/>
        <v>0</v>
      </c>
      <c r="N29" s="8"/>
      <c r="O29" s="8">
        <f t="shared" si="27"/>
        <v>0</v>
      </c>
      <c r="P29" s="8"/>
      <c r="Q29" s="8">
        <f t="shared" si="31"/>
        <v>0</v>
      </c>
      <c r="R29" s="8"/>
      <c r="S29" s="8">
        <f t="shared" si="20"/>
        <v>0</v>
      </c>
      <c r="T29" s="8"/>
      <c r="U29" s="8">
        <f t="shared" si="21"/>
        <v>0</v>
      </c>
      <c r="V29" s="8"/>
      <c r="W29" s="8">
        <f t="shared" si="22"/>
        <v>0</v>
      </c>
      <c r="X29" s="8"/>
      <c r="Y29" s="8">
        <f t="shared" si="23"/>
        <v>0</v>
      </c>
      <c r="Z29" s="8">
        <f t="shared" si="24"/>
        <v>740.13</v>
      </c>
      <c r="AA29" s="8">
        <f t="shared" si="28"/>
        <v>7401.3</v>
      </c>
      <c r="AB29">
        <f t="shared" si="12"/>
        <v>2</v>
      </c>
    </row>
    <row r="30" spans="1:28" ht="12.75">
      <c r="A30" s="5" t="s">
        <v>39</v>
      </c>
      <c r="B30" s="6">
        <v>20</v>
      </c>
      <c r="C30" s="7" t="s">
        <v>17</v>
      </c>
      <c r="D30" s="8"/>
      <c r="E30" s="8">
        <f t="shared" si="25"/>
        <v>0</v>
      </c>
      <c r="F30" s="8">
        <v>268.46</v>
      </c>
      <c r="G30" s="8">
        <f t="shared" si="26"/>
        <v>5369.2</v>
      </c>
      <c r="H30" s="8">
        <v>273</v>
      </c>
      <c r="I30" s="8">
        <f t="shared" si="29"/>
        <v>5460</v>
      </c>
      <c r="J30" s="8"/>
      <c r="K30" s="8">
        <f t="shared" si="19"/>
        <v>0</v>
      </c>
      <c r="L30" s="8"/>
      <c r="M30" s="8">
        <f t="shared" si="30"/>
        <v>0</v>
      </c>
      <c r="N30" s="8"/>
      <c r="O30" s="8">
        <f t="shared" si="27"/>
        <v>0</v>
      </c>
      <c r="P30" s="8"/>
      <c r="Q30" s="8">
        <f t="shared" si="31"/>
        <v>0</v>
      </c>
      <c r="R30" s="8"/>
      <c r="S30" s="8">
        <f t="shared" si="20"/>
        <v>0</v>
      </c>
      <c r="T30" s="8"/>
      <c r="U30" s="8">
        <f t="shared" si="21"/>
        <v>0</v>
      </c>
      <c r="V30" s="8"/>
      <c r="W30" s="8">
        <f t="shared" si="22"/>
        <v>0</v>
      </c>
      <c r="X30" s="8"/>
      <c r="Y30" s="8">
        <f t="shared" si="23"/>
        <v>0</v>
      </c>
      <c r="Z30" s="8">
        <f t="shared" si="24"/>
        <v>270.73</v>
      </c>
      <c r="AA30" s="8">
        <f t="shared" si="28"/>
        <v>5414.6</v>
      </c>
      <c r="AB30">
        <f t="shared" si="12"/>
        <v>2</v>
      </c>
    </row>
    <row r="31" spans="1:28" ht="12.75">
      <c r="A31" s="5" t="s">
        <v>40</v>
      </c>
      <c r="B31" s="6">
        <v>10</v>
      </c>
      <c r="C31" s="7" t="s">
        <v>17</v>
      </c>
      <c r="D31" s="8"/>
      <c r="E31" s="8">
        <f t="shared" si="25"/>
        <v>0</v>
      </c>
      <c r="F31" s="8">
        <v>719.75</v>
      </c>
      <c r="G31" s="8">
        <f t="shared" si="26"/>
        <v>7197.5</v>
      </c>
      <c r="H31" s="8">
        <v>760.5</v>
      </c>
      <c r="I31" s="8">
        <f t="shared" si="29"/>
        <v>7605</v>
      </c>
      <c r="J31" s="8"/>
      <c r="K31" s="8">
        <f t="shared" si="19"/>
        <v>0</v>
      </c>
      <c r="L31" s="8"/>
      <c r="M31" s="8">
        <f t="shared" si="30"/>
        <v>0</v>
      </c>
      <c r="N31" s="8"/>
      <c r="O31" s="8">
        <f t="shared" si="27"/>
        <v>0</v>
      </c>
      <c r="P31" s="8"/>
      <c r="Q31" s="8">
        <f t="shared" si="31"/>
        <v>0</v>
      </c>
      <c r="R31" s="8"/>
      <c r="S31" s="8">
        <f t="shared" si="20"/>
        <v>0</v>
      </c>
      <c r="T31" s="8"/>
      <c r="U31" s="8">
        <f t="shared" si="21"/>
        <v>0</v>
      </c>
      <c r="V31" s="8"/>
      <c r="W31" s="8">
        <f t="shared" si="22"/>
        <v>0</v>
      </c>
      <c r="X31" s="8"/>
      <c r="Y31" s="8">
        <f t="shared" si="23"/>
        <v>0</v>
      </c>
      <c r="Z31" s="8">
        <f t="shared" si="24"/>
        <v>740.13</v>
      </c>
      <c r="AA31" s="8">
        <f t="shared" si="28"/>
        <v>7401.3</v>
      </c>
      <c r="AB31">
        <f t="shared" si="12"/>
        <v>2</v>
      </c>
    </row>
    <row r="32" spans="1:28" ht="13.5" thickBot="1">
      <c r="A32" s="5" t="s">
        <v>41</v>
      </c>
      <c r="B32" s="6">
        <v>10</v>
      </c>
      <c r="C32" s="7" t="s">
        <v>17</v>
      </c>
      <c r="D32" s="8"/>
      <c r="E32" s="8">
        <f t="shared" si="25"/>
        <v>0</v>
      </c>
      <c r="F32" s="8">
        <v>719.75</v>
      </c>
      <c r="G32" s="8">
        <f t="shared" si="26"/>
        <v>7197.5</v>
      </c>
      <c r="H32" s="8">
        <v>760.5</v>
      </c>
      <c r="I32" s="8">
        <f>B32*H32</f>
        <v>7605</v>
      </c>
      <c r="J32" s="8"/>
      <c r="K32" s="8">
        <f t="shared" si="19"/>
        <v>0</v>
      </c>
      <c r="L32" s="8"/>
      <c r="M32" s="8">
        <f>B32*L32</f>
        <v>0</v>
      </c>
      <c r="N32" s="8"/>
      <c r="O32" s="8">
        <f>B32*N32</f>
        <v>0</v>
      </c>
      <c r="P32" s="8"/>
      <c r="Q32" s="8">
        <f>B32*P32</f>
        <v>0</v>
      </c>
      <c r="R32" s="8"/>
      <c r="S32" s="8">
        <f t="shared" si="20"/>
        <v>0</v>
      </c>
      <c r="T32" s="8"/>
      <c r="U32" s="8">
        <f t="shared" si="21"/>
        <v>0</v>
      </c>
      <c r="V32" s="8"/>
      <c r="W32" s="8">
        <f t="shared" si="22"/>
        <v>0</v>
      </c>
      <c r="X32" s="8"/>
      <c r="Y32" s="8">
        <f t="shared" si="23"/>
        <v>0</v>
      </c>
      <c r="Z32" s="8">
        <f>ROUND(AVERAGE(D32,F32,H32,J32,L32,N32,P32,R32,T32,V32),2)</f>
        <v>740.13</v>
      </c>
      <c r="AA32" s="8">
        <f>Z32*B32</f>
        <v>7401.3</v>
      </c>
      <c r="AB32">
        <f t="shared" si="12"/>
        <v>2</v>
      </c>
    </row>
    <row r="33" spans="26:27" ht="13.5" thickBot="1">
      <c r="Z33" s="11" t="s">
        <v>47</v>
      </c>
      <c r="AA33" s="12">
        <f>SUM(AA17:AA32)</f>
        <v>171071.71999999997</v>
      </c>
    </row>
    <row r="34" ht="12.75">
      <c r="D34" t="s">
        <v>50</v>
      </c>
    </row>
    <row r="35" ht="12.75">
      <c r="D35" t="s">
        <v>60</v>
      </c>
    </row>
    <row r="36" ht="12.75">
      <c r="D36" t="s">
        <v>61</v>
      </c>
    </row>
    <row r="37" ht="12.75">
      <c r="D37" s="13" t="s">
        <v>51</v>
      </c>
    </row>
    <row r="38" ht="12.75">
      <c r="D38" t="s">
        <v>52</v>
      </c>
    </row>
    <row r="39" ht="12.75">
      <c r="D39" t="s">
        <v>53</v>
      </c>
    </row>
    <row r="40" ht="12.75">
      <c r="D40" t="s">
        <v>54</v>
      </c>
    </row>
    <row r="41" ht="12.75">
      <c r="D41" t="s">
        <v>55</v>
      </c>
    </row>
    <row r="42" ht="12.75">
      <c r="D42" t="s">
        <v>56</v>
      </c>
    </row>
    <row r="43" ht="12.75">
      <c r="D43" t="s">
        <v>58</v>
      </c>
    </row>
    <row r="44" ht="12.75">
      <c r="D44" t="s">
        <v>59</v>
      </c>
    </row>
    <row r="45" ht="12.75">
      <c r="D45" t="s">
        <v>57</v>
      </c>
    </row>
  </sheetData>
  <mergeCells count="24">
    <mergeCell ref="D15:E15"/>
    <mergeCell ref="F15:G15"/>
    <mergeCell ref="H15:I15"/>
    <mergeCell ref="J15:K15"/>
    <mergeCell ref="L15:M15"/>
    <mergeCell ref="N15:O15"/>
    <mergeCell ref="P15:Q15"/>
    <mergeCell ref="Z15:AA15"/>
    <mergeCell ref="V15:W15"/>
    <mergeCell ref="R15:S15"/>
    <mergeCell ref="T15:U15"/>
    <mergeCell ref="X15:Y15"/>
    <mergeCell ref="D2:E2"/>
    <mergeCell ref="F2:G2"/>
    <mergeCell ref="H2:I2"/>
    <mergeCell ref="J2:K2"/>
    <mergeCell ref="L2:M2"/>
    <mergeCell ref="Z2:AA2"/>
    <mergeCell ref="P2:Q2"/>
    <mergeCell ref="N2:O2"/>
    <mergeCell ref="V2:W2"/>
    <mergeCell ref="R2:S2"/>
    <mergeCell ref="T2:U2"/>
    <mergeCell ref="X2:Y2"/>
  </mergeCells>
  <printOptions/>
  <pageMargins left="0.84" right="0.4724409448818898" top="0.35" bottom="0.24" header="0.19" footer="0.11811023622047245"/>
  <pageSetup fitToWidth="2" horizontalDpi="300" verticalDpi="3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zoomScale="85" zoomScaleNormal="85" workbookViewId="0" topLeftCell="A1">
      <pane xSplit="3" ySplit="33" topLeftCell="S133" activePane="bottomRight" state="frozen"/>
      <selection pane="topLeft" activeCell="A1" sqref="A1"/>
      <selection pane="topRight" activeCell="D1" sqref="D1"/>
      <selection pane="bottomLeft" activeCell="A34" sqref="A34"/>
      <selection pane="bottomRight" activeCell="U14" sqref="U14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7.8515625" style="0" customWidth="1"/>
    <col min="4" max="27" width="11.421875" style="0" customWidth="1"/>
    <col min="28" max="28" width="0" style="0" hidden="1" customWidth="1"/>
  </cols>
  <sheetData>
    <row r="1" ht="15.75">
      <c r="D1" s="10" t="s">
        <v>25</v>
      </c>
    </row>
    <row r="2" spans="2:27" ht="12.75">
      <c r="B2" s="1"/>
      <c r="C2" s="2"/>
      <c r="D2" s="16" t="s">
        <v>13</v>
      </c>
      <c r="E2" s="17"/>
      <c r="F2" s="16" t="s">
        <v>14</v>
      </c>
      <c r="G2" s="17"/>
      <c r="H2" s="16" t="s">
        <v>15</v>
      </c>
      <c r="I2" s="17"/>
      <c r="J2" s="16" t="s">
        <v>16</v>
      </c>
      <c r="K2" s="17"/>
      <c r="L2" s="16" t="s">
        <v>19</v>
      </c>
      <c r="M2" s="17"/>
      <c r="N2" s="16" t="s">
        <v>21</v>
      </c>
      <c r="O2" s="17"/>
      <c r="P2" s="16" t="s">
        <v>22</v>
      </c>
      <c r="Q2" s="17"/>
      <c r="R2" s="16" t="s">
        <v>43</v>
      </c>
      <c r="S2" s="17"/>
      <c r="T2" s="16" t="s">
        <v>44</v>
      </c>
      <c r="U2" s="17"/>
      <c r="V2" s="16" t="s">
        <v>45</v>
      </c>
      <c r="W2" s="17"/>
      <c r="X2" s="16" t="s">
        <v>48</v>
      </c>
      <c r="Y2" s="17"/>
      <c r="Z2" s="18" t="s">
        <v>20</v>
      </c>
      <c r="AA2" s="18"/>
    </row>
    <row r="3" spans="1:27" ht="25.5">
      <c r="A3" s="3" t="s">
        <v>0</v>
      </c>
      <c r="B3" s="4" t="s">
        <v>23</v>
      </c>
      <c r="C3" s="3" t="s">
        <v>10</v>
      </c>
      <c r="D3" s="4" t="s">
        <v>11</v>
      </c>
      <c r="E3" s="4" t="s">
        <v>12</v>
      </c>
      <c r="F3" s="4" t="s">
        <v>11</v>
      </c>
      <c r="G3" s="4" t="s">
        <v>12</v>
      </c>
      <c r="H3" s="4" t="s">
        <v>11</v>
      </c>
      <c r="I3" s="4" t="s">
        <v>12</v>
      </c>
      <c r="J3" s="4" t="s">
        <v>11</v>
      </c>
      <c r="K3" s="4" t="s">
        <v>12</v>
      </c>
      <c r="L3" s="4" t="s">
        <v>11</v>
      </c>
      <c r="M3" s="4" t="s">
        <v>12</v>
      </c>
      <c r="N3" s="4" t="s">
        <v>11</v>
      </c>
      <c r="O3" s="4" t="s">
        <v>12</v>
      </c>
      <c r="P3" s="4" t="s">
        <v>11</v>
      </c>
      <c r="Q3" s="4" t="s">
        <v>12</v>
      </c>
      <c r="R3" s="4" t="s">
        <v>11</v>
      </c>
      <c r="S3" s="4" t="s">
        <v>12</v>
      </c>
      <c r="T3" s="4" t="s">
        <v>11</v>
      </c>
      <c r="U3" s="4" t="s">
        <v>12</v>
      </c>
      <c r="V3" s="4" t="s">
        <v>11</v>
      </c>
      <c r="W3" s="4" t="s">
        <v>12</v>
      </c>
      <c r="X3" s="4" t="s">
        <v>11</v>
      </c>
      <c r="Y3" s="4" t="s">
        <v>12</v>
      </c>
      <c r="Z3" s="4" t="s">
        <v>11</v>
      </c>
      <c r="AA3" s="4" t="s">
        <v>12</v>
      </c>
    </row>
    <row r="4" spans="1:28" ht="12.75">
      <c r="A4" s="5" t="s">
        <v>1</v>
      </c>
      <c r="B4" s="6">
        <v>150</v>
      </c>
      <c r="C4" s="7" t="s">
        <v>17</v>
      </c>
      <c r="D4" s="8"/>
      <c r="E4" s="8">
        <f aca="true" t="shared" si="0" ref="E4:E11">B4*D4</f>
        <v>0</v>
      </c>
      <c r="F4" s="8">
        <v>235.35</v>
      </c>
      <c r="G4" s="8">
        <f aca="true" t="shared" si="1" ref="G4:G11">B4*F4</f>
        <v>35302.5</v>
      </c>
      <c r="H4" s="8">
        <v>305.5</v>
      </c>
      <c r="I4" s="8">
        <f aca="true" t="shared" si="2" ref="I4:I11">B4*H4</f>
        <v>45825</v>
      </c>
      <c r="J4" s="8"/>
      <c r="K4" s="8">
        <f aca="true" t="shared" si="3" ref="K4:K11">B4*J4</f>
        <v>0</v>
      </c>
      <c r="L4" s="8"/>
      <c r="M4" s="8">
        <f aca="true" t="shared" si="4" ref="M4:M11">B4*L4</f>
        <v>0</v>
      </c>
      <c r="N4" s="8">
        <v>220.5</v>
      </c>
      <c r="O4" s="8">
        <f aca="true" t="shared" si="5" ref="O4:O11">B4*N4</f>
        <v>33075</v>
      </c>
      <c r="P4" s="8"/>
      <c r="Q4" s="8">
        <f aca="true" t="shared" si="6" ref="Q4:Q11">B4*P4</f>
        <v>0</v>
      </c>
      <c r="R4" s="8"/>
      <c r="S4" s="8">
        <f aca="true" t="shared" si="7" ref="S4:S11">R4*B4</f>
        <v>0</v>
      </c>
      <c r="T4" s="8"/>
      <c r="U4" s="8">
        <f aca="true" t="shared" si="8" ref="U4:U11">T4*B4</f>
        <v>0</v>
      </c>
      <c r="V4" s="8"/>
      <c r="W4" s="8">
        <f aca="true" t="shared" si="9" ref="W4:W11">V4*B4</f>
        <v>0</v>
      </c>
      <c r="X4" s="8"/>
      <c r="Y4" s="8">
        <f aca="true" t="shared" si="10" ref="Y4:Y10">X4*D4</f>
        <v>0</v>
      </c>
      <c r="Z4" s="8">
        <f aca="true" t="shared" si="11" ref="Z4:Z10">ROUND(AVERAGE(D4,F4,H4,J4,L4,N4,P4,R4,T4,V4),2)</f>
        <v>253.78</v>
      </c>
      <c r="AA4" s="8">
        <f aca="true" t="shared" si="12" ref="AA4:AA11">Z4*B4</f>
        <v>38067</v>
      </c>
      <c r="AB4">
        <f aca="true" t="shared" si="13" ref="AB4:AB10">COUNT(D4,F4,H4,J4,L4,N4,P4,R4,T4,V4)</f>
        <v>3</v>
      </c>
    </row>
    <row r="5" spans="1:28" ht="12.75">
      <c r="A5" s="5" t="s">
        <v>2</v>
      </c>
      <c r="B5" s="6">
        <v>3000</v>
      </c>
      <c r="C5" s="7" t="s">
        <v>17</v>
      </c>
      <c r="D5" s="8">
        <v>1.98</v>
      </c>
      <c r="E5" s="8">
        <f t="shared" si="0"/>
        <v>5940</v>
      </c>
      <c r="F5" s="8">
        <v>5.1</v>
      </c>
      <c r="G5" s="8">
        <f t="shared" si="1"/>
        <v>15299.999999999998</v>
      </c>
      <c r="H5" s="8">
        <v>2.17</v>
      </c>
      <c r="I5" s="8">
        <f t="shared" si="2"/>
        <v>6510</v>
      </c>
      <c r="J5" s="8">
        <v>2.6</v>
      </c>
      <c r="K5" s="8">
        <f t="shared" si="3"/>
        <v>7800</v>
      </c>
      <c r="L5" s="8">
        <v>1.34</v>
      </c>
      <c r="M5" s="8">
        <f t="shared" si="4"/>
        <v>4020.0000000000005</v>
      </c>
      <c r="N5" s="8"/>
      <c r="O5" s="8">
        <f t="shared" si="5"/>
        <v>0</v>
      </c>
      <c r="P5" s="8">
        <v>2.2</v>
      </c>
      <c r="Q5" s="8">
        <f t="shared" si="6"/>
        <v>6600.000000000001</v>
      </c>
      <c r="R5" s="8"/>
      <c r="S5" s="8">
        <f t="shared" si="7"/>
        <v>0</v>
      </c>
      <c r="T5" s="8"/>
      <c r="U5" s="8">
        <f t="shared" si="8"/>
        <v>0</v>
      </c>
      <c r="V5" s="8">
        <v>1.66</v>
      </c>
      <c r="W5" s="8">
        <f t="shared" si="9"/>
        <v>4980</v>
      </c>
      <c r="X5" s="8"/>
      <c r="Y5" s="8">
        <f t="shared" si="10"/>
        <v>0</v>
      </c>
      <c r="Z5" s="8">
        <f t="shared" si="11"/>
        <v>2.44</v>
      </c>
      <c r="AA5" s="8">
        <f t="shared" si="12"/>
        <v>7320</v>
      </c>
      <c r="AB5">
        <f t="shared" si="13"/>
        <v>7</v>
      </c>
    </row>
    <row r="6" spans="1:28" ht="12.75">
      <c r="A6" s="5" t="s">
        <v>3</v>
      </c>
      <c r="B6" s="6">
        <v>20</v>
      </c>
      <c r="C6" s="7" t="s">
        <v>18</v>
      </c>
      <c r="D6" s="8">
        <v>24</v>
      </c>
      <c r="E6" s="8">
        <f t="shared" si="0"/>
        <v>480</v>
      </c>
      <c r="F6" s="8"/>
      <c r="G6" s="8">
        <f t="shared" si="1"/>
        <v>0</v>
      </c>
      <c r="H6" s="8">
        <v>31.78</v>
      </c>
      <c r="I6" s="8">
        <f t="shared" si="2"/>
        <v>635.6</v>
      </c>
      <c r="J6" s="8"/>
      <c r="K6" s="8">
        <f t="shared" si="3"/>
        <v>0</v>
      </c>
      <c r="L6" s="8">
        <v>16.74</v>
      </c>
      <c r="M6" s="8">
        <f t="shared" si="4"/>
        <v>334.79999999999995</v>
      </c>
      <c r="N6" s="8"/>
      <c r="O6" s="8">
        <f t="shared" si="5"/>
        <v>0</v>
      </c>
      <c r="P6" s="8">
        <v>38</v>
      </c>
      <c r="Q6" s="8">
        <f t="shared" si="6"/>
        <v>760</v>
      </c>
      <c r="R6" s="8"/>
      <c r="S6" s="8">
        <f t="shared" si="7"/>
        <v>0</v>
      </c>
      <c r="T6" s="8"/>
      <c r="U6" s="8">
        <f t="shared" si="8"/>
        <v>0</v>
      </c>
      <c r="V6" s="8">
        <v>18.5</v>
      </c>
      <c r="W6" s="8">
        <f t="shared" si="9"/>
        <v>370</v>
      </c>
      <c r="X6" s="8"/>
      <c r="Y6" s="8">
        <f t="shared" si="10"/>
        <v>0</v>
      </c>
      <c r="Z6" s="8">
        <f t="shared" si="11"/>
        <v>25.8</v>
      </c>
      <c r="AA6" s="8">
        <f t="shared" si="12"/>
        <v>516</v>
      </c>
      <c r="AB6">
        <f t="shared" si="13"/>
        <v>5</v>
      </c>
    </row>
    <row r="7" spans="1:28" ht="12.75">
      <c r="A7" s="5" t="s">
        <v>4</v>
      </c>
      <c r="B7" s="6">
        <v>10</v>
      </c>
      <c r="C7" s="7" t="s">
        <v>18</v>
      </c>
      <c r="D7" s="8">
        <v>24</v>
      </c>
      <c r="E7" s="8">
        <f t="shared" si="0"/>
        <v>240</v>
      </c>
      <c r="F7" s="8"/>
      <c r="G7" s="8">
        <f t="shared" si="1"/>
        <v>0</v>
      </c>
      <c r="H7" s="8">
        <v>11.5</v>
      </c>
      <c r="I7" s="8">
        <f t="shared" si="2"/>
        <v>115</v>
      </c>
      <c r="J7" s="8"/>
      <c r="K7" s="8">
        <f t="shared" si="3"/>
        <v>0</v>
      </c>
      <c r="L7" s="8">
        <v>16.74</v>
      </c>
      <c r="M7" s="8">
        <f t="shared" si="4"/>
        <v>167.39999999999998</v>
      </c>
      <c r="N7" s="8"/>
      <c r="O7" s="8">
        <f t="shared" si="5"/>
        <v>0</v>
      </c>
      <c r="P7" s="8">
        <v>35</v>
      </c>
      <c r="Q7" s="8">
        <f t="shared" si="6"/>
        <v>350</v>
      </c>
      <c r="R7" s="8"/>
      <c r="S7" s="8">
        <f t="shared" si="7"/>
        <v>0</v>
      </c>
      <c r="T7" s="8"/>
      <c r="U7" s="8">
        <f t="shared" si="8"/>
        <v>0</v>
      </c>
      <c r="V7" s="8">
        <v>18.5</v>
      </c>
      <c r="W7" s="8">
        <f t="shared" si="9"/>
        <v>185</v>
      </c>
      <c r="X7" s="8"/>
      <c r="Y7" s="8">
        <f t="shared" si="10"/>
        <v>0</v>
      </c>
      <c r="Z7" s="8">
        <f t="shared" si="11"/>
        <v>21.15</v>
      </c>
      <c r="AA7" s="8">
        <f t="shared" si="12"/>
        <v>211.5</v>
      </c>
      <c r="AB7">
        <f t="shared" si="13"/>
        <v>5</v>
      </c>
    </row>
    <row r="8" spans="1:28" ht="12.75">
      <c r="A8" s="5" t="s">
        <v>5</v>
      </c>
      <c r="B8" s="6">
        <v>100</v>
      </c>
      <c r="C8" s="7" t="s">
        <v>18</v>
      </c>
      <c r="D8" s="8">
        <v>24</v>
      </c>
      <c r="E8" s="8">
        <f t="shared" si="0"/>
        <v>2400</v>
      </c>
      <c r="F8" s="8"/>
      <c r="G8" s="8">
        <f t="shared" si="1"/>
        <v>0</v>
      </c>
      <c r="H8" s="8">
        <v>43.6</v>
      </c>
      <c r="I8" s="8">
        <f t="shared" si="2"/>
        <v>4360</v>
      </c>
      <c r="J8" s="8"/>
      <c r="K8" s="8">
        <f t="shared" si="3"/>
        <v>0</v>
      </c>
      <c r="L8" s="8">
        <v>16.74</v>
      </c>
      <c r="M8" s="8">
        <f t="shared" si="4"/>
        <v>1673.9999999999998</v>
      </c>
      <c r="N8" s="8"/>
      <c r="O8" s="8">
        <f t="shared" si="5"/>
        <v>0</v>
      </c>
      <c r="P8" s="8"/>
      <c r="Q8" s="8">
        <f t="shared" si="6"/>
        <v>0</v>
      </c>
      <c r="R8" s="8"/>
      <c r="S8" s="8">
        <f t="shared" si="7"/>
        <v>0</v>
      </c>
      <c r="T8" s="8"/>
      <c r="U8" s="8">
        <f t="shared" si="8"/>
        <v>0</v>
      </c>
      <c r="V8" s="8">
        <v>18.5</v>
      </c>
      <c r="W8" s="8">
        <f t="shared" si="9"/>
        <v>1850</v>
      </c>
      <c r="X8" s="8"/>
      <c r="Y8" s="8">
        <f t="shared" si="10"/>
        <v>0</v>
      </c>
      <c r="Z8" s="8">
        <f t="shared" si="11"/>
        <v>25.71</v>
      </c>
      <c r="AA8" s="8">
        <f t="shared" si="12"/>
        <v>2571</v>
      </c>
      <c r="AB8">
        <f t="shared" si="13"/>
        <v>4</v>
      </c>
    </row>
    <row r="9" spans="1:28" ht="12.75">
      <c r="A9" s="5" t="s">
        <v>6</v>
      </c>
      <c r="B9" s="6">
        <v>6</v>
      </c>
      <c r="C9" s="7" t="s">
        <v>18</v>
      </c>
      <c r="D9" s="8"/>
      <c r="E9" s="8">
        <f t="shared" si="0"/>
        <v>0</v>
      </c>
      <c r="F9" s="8"/>
      <c r="G9" s="8">
        <f t="shared" si="1"/>
        <v>0</v>
      </c>
      <c r="H9" s="8">
        <v>43.6</v>
      </c>
      <c r="I9" s="8">
        <f t="shared" si="2"/>
        <v>261.6</v>
      </c>
      <c r="J9" s="8"/>
      <c r="K9" s="8">
        <f t="shared" si="3"/>
        <v>0</v>
      </c>
      <c r="L9" s="8">
        <v>16.74</v>
      </c>
      <c r="M9" s="8">
        <f t="shared" si="4"/>
        <v>100.44</v>
      </c>
      <c r="N9" s="8"/>
      <c r="O9" s="8">
        <f t="shared" si="5"/>
        <v>0</v>
      </c>
      <c r="P9" s="8"/>
      <c r="Q9" s="8">
        <f t="shared" si="6"/>
        <v>0</v>
      </c>
      <c r="R9" s="8"/>
      <c r="S9" s="8">
        <f t="shared" si="7"/>
        <v>0</v>
      </c>
      <c r="T9" s="8"/>
      <c r="U9" s="8">
        <f t="shared" si="8"/>
        <v>0</v>
      </c>
      <c r="V9" s="8">
        <v>18.5</v>
      </c>
      <c r="W9" s="8">
        <f t="shared" si="9"/>
        <v>111</v>
      </c>
      <c r="X9" s="8"/>
      <c r="Y9" s="8">
        <f t="shared" si="10"/>
        <v>0</v>
      </c>
      <c r="Z9" s="8">
        <f t="shared" si="11"/>
        <v>26.28</v>
      </c>
      <c r="AA9" s="8">
        <f t="shared" si="12"/>
        <v>157.68</v>
      </c>
      <c r="AB9">
        <f t="shared" si="13"/>
        <v>3</v>
      </c>
    </row>
    <row r="10" spans="1:28" ht="12.75">
      <c r="A10" s="5" t="s">
        <v>7</v>
      </c>
      <c r="B10" s="6">
        <v>20</v>
      </c>
      <c r="C10" s="7" t="s">
        <v>18</v>
      </c>
      <c r="D10" s="8"/>
      <c r="E10" s="8">
        <f t="shared" si="0"/>
        <v>0</v>
      </c>
      <c r="F10" s="8"/>
      <c r="G10" s="8">
        <f t="shared" si="1"/>
        <v>0</v>
      </c>
      <c r="H10" s="8">
        <v>43.6</v>
      </c>
      <c r="I10" s="8">
        <f t="shared" si="2"/>
        <v>872</v>
      </c>
      <c r="J10" s="8"/>
      <c r="K10" s="8">
        <f t="shared" si="3"/>
        <v>0</v>
      </c>
      <c r="L10" s="8">
        <v>16.74</v>
      </c>
      <c r="M10" s="8">
        <f t="shared" si="4"/>
        <v>334.79999999999995</v>
      </c>
      <c r="N10" s="8"/>
      <c r="O10" s="8">
        <f t="shared" si="5"/>
        <v>0</v>
      </c>
      <c r="P10" s="8"/>
      <c r="Q10" s="8">
        <f t="shared" si="6"/>
        <v>0</v>
      </c>
      <c r="R10" s="8"/>
      <c r="S10" s="8">
        <f t="shared" si="7"/>
        <v>0</v>
      </c>
      <c r="T10" s="8"/>
      <c r="U10" s="8">
        <f t="shared" si="8"/>
        <v>0</v>
      </c>
      <c r="V10" s="8">
        <v>18.5</v>
      </c>
      <c r="W10" s="8">
        <f t="shared" si="9"/>
        <v>370</v>
      </c>
      <c r="X10" s="8"/>
      <c r="Y10" s="8">
        <f t="shared" si="10"/>
        <v>0</v>
      </c>
      <c r="Z10" s="8">
        <f t="shared" si="11"/>
        <v>26.28</v>
      </c>
      <c r="AA10" s="8">
        <f t="shared" si="12"/>
        <v>525.6</v>
      </c>
      <c r="AB10">
        <f t="shared" si="13"/>
        <v>3</v>
      </c>
    </row>
    <row r="11" spans="1:28" ht="12.75">
      <c r="A11" s="5" t="s">
        <v>8</v>
      </c>
      <c r="B11" s="6">
        <v>15</v>
      </c>
      <c r="C11" s="7" t="s">
        <v>18</v>
      </c>
      <c r="D11" s="8"/>
      <c r="E11" s="8">
        <f t="shared" si="0"/>
        <v>0</v>
      </c>
      <c r="F11" s="8"/>
      <c r="G11" s="8">
        <f t="shared" si="1"/>
        <v>0</v>
      </c>
      <c r="H11" s="8">
        <v>319</v>
      </c>
      <c r="I11" s="8">
        <f t="shared" si="2"/>
        <v>4785</v>
      </c>
      <c r="J11" s="8"/>
      <c r="K11" s="8">
        <f t="shared" si="3"/>
        <v>0</v>
      </c>
      <c r="L11" s="8"/>
      <c r="M11" s="8">
        <f t="shared" si="4"/>
        <v>0</v>
      </c>
      <c r="N11" s="8"/>
      <c r="O11" s="8">
        <f t="shared" si="5"/>
        <v>0</v>
      </c>
      <c r="P11" s="8"/>
      <c r="Q11" s="8">
        <f t="shared" si="6"/>
        <v>0</v>
      </c>
      <c r="R11" s="8"/>
      <c r="S11" s="8">
        <f t="shared" si="7"/>
        <v>0</v>
      </c>
      <c r="T11" s="8"/>
      <c r="U11" s="8">
        <f t="shared" si="8"/>
        <v>0</v>
      </c>
      <c r="V11" s="8">
        <v>136.6</v>
      </c>
      <c r="W11" s="8">
        <f t="shared" si="9"/>
        <v>2049</v>
      </c>
      <c r="X11" s="8">
        <v>141</v>
      </c>
      <c r="Y11" s="8">
        <f>X11*B11</f>
        <v>2115</v>
      </c>
      <c r="Z11" s="8">
        <f>ROUND(AVERAGE(D11,F11,H11,J11,L11,N11,P11,R11,T11,V11,X11),2)</f>
        <v>198.87</v>
      </c>
      <c r="AA11" s="8">
        <f t="shared" si="12"/>
        <v>2983.05</v>
      </c>
      <c r="AB11">
        <f>COUNT(D11,F11,H11,J11,L11,N11,P11,R11,T11,V11,X11)</f>
        <v>3</v>
      </c>
    </row>
    <row r="12" spans="26:27" ht="12.75">
      <c r="Z12" s="14" t="s">
        <v>24</v>
      </c>
      <c r="AA12" s="15">
        <f>SUM(AA4:AA11)</f>
        <v>52351.83</v>
      </c>
    </row>
    <row r="14" spans="2:27" ht="24" customHeight="1">
      <c r="B14" s="9"/>
      <c r="C14" s="9"/>
      <c r="D14" s="10" t="s">
        <v>26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2:27" ht="12.75">
      <c r="B15" s="1"/>
      <c r="C15" s="2"/>
      <c r="D15" s="16" t="s">
        <v>13</v>
      </c>
      <c r="E15" s="17"/>
      <c r="F15" s="16" t="s">
        <v>14</v>
      </c>
      <c r="G15" s="17"/>
      <c r="H15" s="16" t="s">
        <v>15</v>
      </c>
      <c r="I15" s="17"/>
      <c r="J15" s="16" t="s">
        <v>16</v>
      </c>
      <c r="K15" s="17"/>
      <c r="L15" s="16" t="s">
        <v>19</v>
      </c>
      <c r="M15" s="17"/>
      <c r="N15" s="16" t="s">
        <v>21</v>
      </c>
      <c r="O15" s="17"/>
      <c r="P15" s="16" t="s">
        <v>22</v>
      </c>
      <c r="Q15" s="17"/>
      <c r="R15" s="16" t="s">
        <v>43</v>
      </c>
      <c r="S15" s="17"/>
      <c r="T15" s="16" t="s">
        <v>44</v>
      </c>
      <c r="U15" s="17"/>
      <c r="V15" s="16" t="s">
        <v>46</v>
      </c>
      <c r="W15" s="17"/>
      <c r="X15" s="16" t="s">
        <v>49</v>
      </c>
      <c r="Y15" s="17"/>
      <c r="Z15" s="18" t="s">
        <v>20</v>
      </c>
      <c r="AA15" s="18"/>
    </row>
    <row r="16" spans="1:27" ht="25.5">
      <c r="A16" s="3" t="s">
        <v>0</v>
      </c>
      <c r="B16" s="4" t="s">
        <v>23</v>
      </c>
      <c r="C16" s="3" t="s">
        <v>10</v>
      </c>
      <c r="D16" s="4" t="s">
        <v>11</v>
      </c>
      <c r="E16" s="4" t="s">
        <v>12</v>
      </c>
      <c r="F16" s="4" t="s">
        <v>11</v>
      </c>
      <c r="G16" s="4" t="s">
        <v>12</v>
      </c>
      <c r="H16" s="4" t="s">
        <v>11</v>
      </c>
      <c r="I16" s="4" t="s">
        <v>12</v>
      </c>
      <c r="J16" s="4" t="s">
        <v>11</v>
      </c>
      <c r="K16" s="4" t="s">
        <v>12</v>
      </c>
      <c r="L16" s="4" t="s">
        <v>11</v>
      </c>
      <c r="M16" s="4" t="s">
        <v>12</v>
      </c>
      <c r="N16" s="4" t="s">
        <v>11</v>
      </c>
      <c r="O16" s="4" t="s">
        <v>12</v>
      </c>
      <c r="P16" s="4" t="s">
        <v>11</v>
      </c>
      <c r="Q16" s="4" t="s">
        <v>12</v>
      </c>
      <c r="R16" s="4" t="s">
        <v>11</v>
      </c>
      <c r="S16" s="4" t="s">
        <v>12</v>
      </c>
      <c r="T16" s="4" t="s">
        <v>11</v>
      </c>
      <c r="U16" s="4" t="s">
        <v>12</v>
      </c>
      <c r="V16" s="4" t="s">
        <v>11</v>
      </c>
      <c r="W16" s="4" t="s">
        <v>12</v>
      </c>
      <c r="X16" s="4" t="s">
        <v>11</v>
      </c>
      <c r="Y16" s="4" t="s">
        <v>12</v>
      </c>
      <c r="Z16" s="4" t="s">
        <v>11</v>
      </c>
      <c r="AA16" s="4" t="s">
        <v>12</v>
      </c>
    </row>
    <row r="17" spans="1:28" ht="12.75">
      <c r="A17" s="5" t="s">
        <v>9</v>
      </c>
      <c r="B17" s="6">
        <v>4600</v>
      </c>
      <c r="C17" s="7" t="s">
        <v>18</v>
      </c>
      <c r="D17" s="8">
        <v>6.8</v>
      </c>
      <c r="E17" s="8">
        <f aca="true" t="shared" si="14" ref="E17:E28">B17*D17</f>
        <v>31280</v>
      </c>
      <c r="F17" s="8">
        <v>5.1</v>
      </c>
      <c r="G17" s="8">
        <f aca="true" t="shared" si="15" ref="G17:G33">B17*F17</f>
        <v>23460</v>
      </c>
      <c r="H17" s="8">
        <v>8.4</v>
      </c>
      <c r="I17" s="8">
        <f aca="true" t="shared" si="16" ref="I17:I33">B17*H17</f>
        <v>38640</v>
      </c>
      <c r="J17" s="8">
        <v>10.4</v>
      </c>
      <c r="K17" s="8">
        <f aca="true" t="shared" si="17" ref="K17:K33">B17*J17</f>
        <v>47840</v>
      </c>
      <c r="L17" s="8">
        <v>5.09</v>
      </c>
      <c r="M17" s="8">
        <f aca="true" t="shared" si="18" ref="M17:M33">B17*L17</f>
        <v>23414</v>
      </c>
      <c r="N17" s="8"/>
      <c r="O17" s="8">
        <f aca="true" t="shared" si="19" ref="O17:O33">B17*N17</f>
        <v>0</v>
      </c>
      <c r="P17" s="8">
        <v>6</v>
      </c>
      <c r="Q17" s="8">
        <f aca="true" t="shared" si="20" ref="Q17:Q33">B17*P17</f>
        <v>27600</v>
      </c>
      <c r="R17" s="8"/>
      <c r="S17" s="8">
        <f aca="true" t="shared" si="21" ref="S17:S33">R17*B17</f>
        <v>0</v>
      </c>
      <c r="T17" s="8">
        <v>5.99</v>
      </c>
      <c r="U17" s="8">
        <f aca="true" t="shared" si="22" ref="U17:U33">T17*B17</f>
        <v>27554</v>
      </c>
      <c r="V17" s="8">
        <v>5.12</v>
      </c>
      <c r="W17" s="8">
        <f aca="true" t="shared" si="23" ref="W17:W33">V17*B17</f>
        <v>23552</v>
      </c>
      <c r="X17" s="8"/>
      <c r="Y17" s="8">
        <f aca="true" t="shared" si="24" ref="Y17:Y33">X17*D17</f>
        <v>0</v>
      </c>
      <c r="Z17" s="8">
        <f aca="true" t="shared" si="25" ref="Z17:Z33">ROUND(AVERAGE(D17,F17,H17,J17,L17,N17,P17,R17,T17,V17),2)</f>
        <v>6.61</v>
      </c>
      <c r="AA17" s="8">
        <f aca="true" t="shared" si="26" ref="AA17:AA33">Z17*B17</f>
        <v>30406</v>
      </c>
      <c r="AB17">
        <f aca="true" t="shared" si="27" ref="AB17:AB33">COUNT(D17,F17,H17,J17,L17,N17,P17,R17,T17,V17)</f>
        <v>8</v>
      </c>
    </row>
    <row r="18" spans="1:28" ht="12.75">
      <c r="A18" s="5" t="s">
        <v>27</v>
      </c>
      <c r="B18" s="6">
        <v>420</v>
      </c>
      <c r="C18" s="7" t="s">
        <v>17</v>
      </c>
      <c r="D18" s="8">
        <v>33.75</v>
      </c>
      <c r="E18" s="8">
        <f t="shared" si="14"/>
        <v>14175</v>
      </c>
      <c r="F18" s="8">
        <v>3.67</v>
      </c>
      <c r="G18" s="8">
        <f t="shared" si="15"/>
        <v>1541.3999999999999</v>
      </c>
      <c r="H18" s="8">
        <v>77.2</v>
      </c>
      <c r="I18" s="8">
        <f t="shared" si="16"/>
        <v>32424</v>
      </c>
      <c r="J18" s="8">
        <v>36.8</v>
      </c>
      <c r="K18" s="8">
        <f t="shared" si="17"/>
        <v>15455.999999999998</v>
      </c>
      <c r="L18" s="8">
        <v>3.59</v>
      </c>
      <c r="M18" s="8">
        <f t="shared" si="18"/>
        <v>1507.8</v>
      </c>
      <c r="N18" s="8"/>
      <c r="O18" s="8">
        <f t="shared" si="19"/>
        <v>0</v>
      </c>
      <c r="P18" s="8">
        <v>4.5</v>
      </c>
      <c r="Q18" s="8">
        <f t="shared" si="20"/>
        <v>1890</v>
      </c>
      <c r="R18" s="8"/>
      <c r="S18" s="8">
        <f t="shared" si="21"/>
        <v>0</v>
      </c>
      <c r="T18" s="8">
        <v>5.23</v>
      </c>
      <c r="U18" s="8">
        <f t="shared" si="22"/>
        <v>2196.6000000000004</v>
      </c>
      <c r="V18" s="8"/>
      <c r="W18" s="8">
        <f t="shared" si="23"/>
        <v>0</v>
      </c>
      <c r="X18" s="8"/>
      <c r="Y18" s="8">
        <f t="shared" si="24"/>
        <v>0</v>
      </c>
      <c r="Z18" s="8">
        <f t="shared" si="25"/>
        <v>23.53</v>
      </c>
      <c r="AA18" s="8">
        <f t="shared" si="26"/>
        <v>9882.6</v>
      </c>
      <c r="AB18">
        <f t="shared" si="27"/>
        <v>7</v>
      </c>
    </row>
    <row r="19" spans="1:28" ht="12.75">
      <c r="A19" s="5" t="s">
        <v>28</v>
      </c>
      <c r="B19" s="6">
        <v>3000</v>
      </c>
      <c r="C19" s="7" t="s">
        <v>17</v>
      </c>
      <c r="D19" s="8">
        <v>27.94</v>
      </c>
      <c r="E19" s="8">
        <f t="shared" si="14"/>
        <v>83820</v>
      </c>
      <c r="F19" s="8">
        <v>2.69</v>
      </c>
      <c r="G19" s="8">
        <f t="shared" si="15"/>
        <v>8070</v>
      </c>
      <c r="H19" s="8">
        <v>68</v>
      </c>
      <c r="I19" s="8">
        <f t="shared" si="16"/>
        <v>204000</v>
      </c>
      <c r="J19" s="8">
        <v>38.4</v>
      </c>
      <c r="K19" s="8">
        <f t="shared" si="17"/>
        <v>115200</v>
      </c>
      <c r="L19" s="8">
        <v>2.42</v>
      </c>
      <c r="M19" s="8">
        <f t="shared" si="18"/>
        <v>7260</v>
      </c>
      <c r="N19" s="8"/>
      <c r="O19" s="8">
        <f t="shared" si="19"/>
        <v>0</v>
      </c>
      <c r="P19" s="8">
        <v>3</v>
      </c>
      <c r="Q19" s="8">
        <f t="shared" si="20"/>
        <v>9000</v>
      </c>
      <c r="R19" s="8"/>
      <c r="S19" s="8">
        <f t="shared" si="21"/>
        <v>0</v>
      </c>
      <c r="T19" s="8">
        <v>3.87</v>
      </c>
      <c r="U19" s="8">
        <f t="shared" si="22"/>
        <v>11610</v>
      </c>
      <c r="V19" s="8"/>
      <c r="W19" s="8">
        <f t="shared" si="23"/>
        <v>0</v>
      </c>
      <c r="X19" s="8"/>
      <c r="Y19" s="8">
        <f t="shared" si="24"/>
        <v>0</v>
      </c>
      <c r="Z19" s="8">
        <f t="shared" si="25"/>
        <v>20.9</v>
      </c>
      <c r="AA19" s="8">
        <f t="shared" si="26"/>
        <v>62699.99999999999</v>
      </c>
      <c r="AB19">
        <f t="shared" si="27"/>
        <v>7</v>
      </c>
    </row>
    <row r="20" spans="1:28" ht="12.75">
      <c r="A20" s="5" t="s">
        <v>29</v>
      </c>
      <c r="B20" s="6">
        <v>80</v>
      </c>
      <c r="C20" s="7" t="s">
        <v>17</v>
      </c>
      <c r="D20" s="8">
        <v>60.56</v>
      </c>
      <c r="E20" s="8">
        <f t="shared" si="14"/>
        <v>4844.8</v>
      </c>
      <c r="F20" s="8">
        <v>6.44</v>
      </c>
      <c r="G20" s="8">
        <f t="shared" si="15"/>
        <v>515.2</v>
      </c>
      <c r="H20" s="8">
        <v>136.7</v>
      </c>
      <c r="I20" s="8">
        <f t="shared" si="16"/>
        <v>10936</v>
      </c>
      <c r="J20" s="8">
        <v>67.2</v>
      </c>
      <c r="K20" s="8">
        <f t="shared" si="17"/>
        <v>5376</v>
      </c>
      <c r="L20" s="8">
        <v>6.61</v>
      </c>
      <c r="M20" s="8">
        <f t="shared" si="18"/>
        <v>528.8000000000001</v>
      </c>
      <c r="N20" s="8"/>
      <c r="O20" s="8">
        <f t="shared" si="19"/>
        <v>0</v>
      </c>
      <c r="P20" s="8"/>
      <c r="Q20" s="8">
        <f t="shared" si="20"/>
        <v>0</v>
      </c>
      <c r="R20" s="8"/>
      <c r="S20" s="8">
        <f t="shared" si="21"/>
        <v>0</v>
      </c>
      <c r="T20" s="8">
        <v>9.9</v>
      </c>
      <c r="U20" s="8">
        <f t="shared" si="22"/>
        <v>792</v>
      </c>
      <c r="V20" s="8"/>
      <c r="W20" s="8">
        <f t="shared" si="23"/>
        <v>0</v>
      </c>
      <c r="X20" s="8"/>
      <c r="Y20" s="8">
        <f t="shared" si="24"/>
        <v>0</v>
      </c>
      <c r="Z20" s="8">
        <f t="shared" si="25"/>
        <v>47.9</v>
      </c>
      <c r="AA20" s="8">
        <f t="shared" si="26"/>
        <v>3832</v>
      </c>
      <c r="AB20">
        <f t="shared" si="27"/>
        <v>6</v>
      </c>
    </row>
    <row r="21" spans="1:28" ht="12.75">
      <c r="A21" s="5" t="s">
        <v>30</v>
      </c>
      <c r="B21" s="6">
        <v>160</v>
      </c>
      <c r="C21" s="7" t="s">
        <v>17</v>
      </c>
      <c r="D21" s="8">
        <v>173.6</v>
      </c>
      <c r="E21" s="8">
        <f t="shared" si="14"/>
        <v>27776</v>
      </c>
      <c r="F21" s="8">
        <v>11.07</v>
      </c>
      <c r="G21" s="8">
        <f t="shared" si="15"/>
        <v>1771.2</v>
      </c>
      <c r="H21" s="8">
        <v>252.2</v>
      </c>
      <c r="I21" s="8">
        <f t="shared" si="16"/>
        <v>40352</v>
      </c>
      <c r="J21" s="8">
        <v>190.4</v>
      </c>
      <c r="K21" s="8">
        <f t="shared" si="17"/>
        <v>30464</v>
      </c>
      <c r="L21" s="8">
        <v>10.32</v>
      </c>
      <c r="M21" s="8">
        <f t="shared" si="18"/>
        <v>1651.2</v>
      </c>
      <c r="N21" s="8"/>
      <c r="O21" s="8">
        <f t="shared" si="19"/>
        <v>0</v>
      </c>
      <c r="P21" s="8">
        <v>15</v>
      </c>
      <c r="Q21" s="8">
        <f t="shared" si="20"/>
        <v>2400</v>
      </c>
      <c r="R21" s="8"/>
      <c r="S21" s="8">
        <f t="shared" si="21"/>
        <v>0</v>
      </c>
      <c r="T21" s="8">
        <v>11.21</v>
      </c>
      <c r="U21" s="8">
        <f t="shared" si="22"/>
        <v>1793.6000000000001</v>
      </c>
      <c r="V21" s="8"/>
      <c r="W21" s="8">
        <f t="shared" si="23"/>
        <v>0</v>
      </c>
      <c r="X21" s="8"/>
      <c r="Y21" s="8">
        <f t="shared" si="24"/>
        <v>0</v>
      </c>
      <c r="Z21" s="8">
        <f t="shared" si="25"/>
        <v>94.83</v>
      </c>
      <c r="AA21" s="8">
        <f t="shared" si="26"/>
        <v>15172.8</v>
      </c>
      <c r="AB21">
        <f t="shared" si="27"/>
        <v>7</v>
      </c>
    </row>
    <row r="22" spans="1:28" ht="12.75">
      <c r="A22" s="5" t="s">
        <v>31</v>
      </c>
      <c r="B22" s="6">
        <v>800</v>
      </c>
      <c r="C22" s="7" t="s">
        <v>17</v>
      </c>
      <c r="D22" s="8"/>
      <c r="E22" s="8">
        <f t="shared" si="14"/>
        <v>0</v>
      </c>
      <c r="F22" s="8">
        <v>235.35</v>
      </c>
      <c r="G22" s="8">
        <f t="shared" si="15"/>
        <v>188280</v>
      </c>
      <c r="H22" s="8">
        <v>305.5</v>
      </c>
      <c r="I22" s="8">
        <f t="shared" si="16"/>
        <v>244400</v>
      </c>
      <c r="J22" s="8"/>
      <c r="K22" s="8">
        <f t="shared" si="17"/>
        <v>0</v>
      </c>
      <c r="L22" s="8"/>
      <c r="M22" s="8">
        <f t="shared" si="18"/>
        <v>0</v>
      </c>
      <c r="N22" s="8">
        <v>220.5</v>
      </c>
      <c r="O22" s="8">
        <f t="shared" si="19"/>
        <v>176400</v>
      </c>
      <c r="P22" s="8"/>
      <c r="Q22" s="8">
        <f t="shared" si="20"/>
        <v>0</v>
      </c>
      <c r="R22" s="8"/>
      <c r="S22" s="8">
        <f t="shared" si="21"/>
        <v>0</v>
      </c>
      <c r="T22" s="8"/>
      <c r="U22" s="8">
        <f t="shared" si="22"/>
        <v>0</v>
      </c>
      <c r="V22" s="8"/>
      <c r="W22" s="8">
        <f t="shared" si="23"/>
        <v>0</v>
      </c>
      <c r="X22" s="8"/>
      <c r="Y22" s="8">
        <f t="shared" si="24"/>
        <v>0</v>
      </c>
      <c r="Z22" s="8">
        <f t="shared" si="25"/>
        <v>253.78</v>
      </c>
      <c r="AA22" s="8">
        <f t="shared" si="26"/>
        <v>203024</v>
      </c>
      <c r="AB22">
        <f t="shared" si="27"/>
        <v>3</v>
      </c>
    </row>
    <row r="23" spans="1:28" ht="12.75">
      <c r="A23" s="5" t="s">
        <v>32</v>
      </c>
      <c r="B23" s="6">
        <v>700</v>
      </c>
      <c r="C23" s="7" t="s">
        <v>17</v>
      </c>
      <c r="D23" s="8">
        <v>1.98</v>
      </c>
      <c r="E23" s="8">
        <f t="shared" si="14"/>
        <v>1386</v>
      </c>
      <c r="F23" s="8">
        <v>0.95</v>
      </c>
      <c r="G23" s="8">
        <f t="shared" si="15"/>
        <v>665</v>
      </c>
      <c r="H23" s="8">
        <v>2.11</v>
      </c>
      <c r="I23" s="8">
        <f t="shared" si="16"/>
        <v>1477</v>
      </c>
      <c r="J23" s="8"/>
      <c r="K23" s="8">
        <f t="shared" si="17"/>
        <v>0</v>
      </c>
      <c r="L23" s="8"/>
      <c r="M23" s="8">
        <f t="shared" si="18"/>
        <v>0</v>
      </c>
      <c r="N23" s="8"/>
      <c r="O23" s="8">
        <f t="shared" si="19"/>
        <v>0</v>
      </c>
      <c r="P23" s="8"/>
      <c r="Q23" s="8">
        <f t="shared" si="20"/>
        <v>0</v>
      </c>
      <c r="R23" s="8"/>
      <c r="S23" s="8">
        <f t="shared" si="21"/>
        <v>0</v>
      </c>
      <c r="T23" s="8">
        <v>1.29</v>
      </c>
      <c r="U23" s="8">
        <f t="shared" si="22"/>
        <v>903</v>
      </c>
      <c r="V23" s="8">
        <v>1.38</v>
      </c>
      <c r="W23" s="8">
        <f t="shared" si="23"/>
        <v>965.9999999999999</v>
      </c>
      <c r="X23" s="8"/>
      <c r="Y23" s="8">
        <f t="shared" si="24"/>
        <v>0</v>
      </c>
      <c r="Z23" s="8">
        <f t="shared" si="25"/>
        <v>1.54</v>
      </c>
      <c r="AA23" s="8">
        <f t="shared" si="26"/>
        <v>1078</v>
      </c>
      <c r="AB23">
        <f t="shared" si="27"/>
        <v>5</v>
      </c>
    </row>
    <row r="24" spans="1:28" ht="12.75">
      <c r="A24" s="5" t="s">
        <v>33</v>
      </c>
      <c r="B24" s="6">
        <v>4</v>
      </c>
      <c r="C24" s="7" t="s">
        <v>17</v>
      </c>
      <c r="D24" s="8"/>
      <c r="E24" s="8">
        <f t="shared" si="14"/>
        <v>0</v>
      </c>
      <c r="F24" s="8">
        <v>63.58</v>
      </c>
      <c r="G24" s="8">
        <f t="shared" si="15"/>
        <v>254.32</v>
      </c>
      <c r="H24" s="8">
        <v>82.4</v>
      </c>
      <c r="I24" s="8">
        <f t="shared" si="16"/>
        <v>329.6</v>
      </c>
      <c r="J24" s="8">
        <v>107.2</v>
      </c>
      <c r="K24" s="8">
        <f t="shared" si="17"/>
        <v>428.8</v>
      </c>
      <c r="L24" s="8">
        <v>67.99</v>
      </c>
      <c r="M24" s="8">
        <f t="shared" si="18"/>
        <v>271.96</v>
      </c>
      <c r="N24" s="8"/>
      <c r="O24" s="8">
        <f t="shared" si="19"/>
        <v>0</v>
      </c>
      <c r="P24" s="8"/>
      <c r="Q24" s="8">
        <f t="shared" si="20"/>
        <v>0</v>
      </c>
      <c r="R24" s="8">
        <v>69</v>
      </c>
      <c r="S24" s="8">
        <f t="shared" si="21"/>
        <v>276</v>
      </c>
      <c r="T24" s="8">
        <v>76.79</v>
      </c>
      <c r="U24" s="8">
        <f t="shared" si="22"/>
        <v>307.16</v>
      </c>
      <c r="V24" s="8">
        <v>76.25</v>
      </c>
      <c r="W24" s="8">
        <f t="shared" si="23"/>
        <v>305</v>
      </c>
      <c r="X24" s="8"/>
      <c r="Y24" s="8">
        <f t="shared" si="24"/>
        <v>0</v>
      </c>
      <c r="Z24" s="8">
        <f t="shared" si="25"/>
        <v>77.6</v>
      </c>
      <c r="AA24" s="8">
        <f t="shared" si="26"/>
        <v>310.4</v>
      </c>
      <c r="AB24">
        <f t="shared" si="27"/>
        <v>7</v>
      </c>
    </row>
    <row r="25" spans="1:28" ht="12.75">
      <c r="A25" s="5" t="s">
        <v>34</v>
      </c>
      <c r="B25" s="6">
        <v>4</v>
      </c>
      <c r="C25" s="7" t="s">
        <v>17</v>
      </c>
      <c r="D25" s="8"/>
      <c r="E25" s="8">
        <f t="shared" si="14"/>
        <v>0</v>
      </c>
      <c r="F25" s="8">
        <v>42.68</v>
      </c>
      <c r="G25" s="8">
        <f t="shared" si="15"/>
        <v>170.72</v>
      </c>
      <c r="H25" s="8">
        <v>82.4</v>
      </c>
      <c r="I25" s="8">
        <f t="shared" si="16"/>
        <v>329.6</v>
      </c>
      <c r="J25" s="8">
        <v>72</v>
      </c>
      <c r="K25" s="8">
        <f t="shared" si="17"/>
        <v>288</v>
      </c>
      <c r="L25" s="8">
        <v>49.99</v>
      </c>
      <c r="M25" s="8">
        <f t="shared" si="18"/>
        <v>199.96</v>
      </c>
      <c r="N25" s="8"/>
      <c r="O25" s="8">
        <f t="shared" si="19"/>
        <v>0</v>
      </c>
      <c r="P25" s="8"/>
      <c r="Q25" s="8">
        <f t="shared" si="20"/>
        <v>0</v>
      </c>
      <c r="R25" s="8">
        <v>52</v>
      </c>
      <c r="S25" s="8">
        <f t="shared" si="21"/>
        <v>208</v>
      </c>
      <c r="T25" s="8">
        <v>56.47</v>
      </c>
      <c r="U25" s="8">
        <f t="shared" si="22"/>
        <v>225.88</v>
      </c>
      <c r="V25" s="8">
        <v>57</v>
      </c>
      <c r="W25" s="8">
        <f t="shared" si="23"/>
        <v>228</v>
      </c>
      <c r="X25" s="8"/>
      <c r="Y25" s="8">
        <f t="shared" si="24"/>
        <v>0</v>
      </c>
      <c r="Z25" s="8">
        <f t="shared" si="25"/>
        <v>58.93</v>
      </c>
      <c r="AA25" s="8">
        <f t="shared" si="26"/>
        <v>235.72</v>
      </c>
      <c r="AB25">
        <f t="shared" si="27"/>
        <v>7</v>
      </c>
    </row>
    <row r="26" spans="1:28" ht="12.75">
      <c r="A26" s="5" t="s">
        <v>35</v>
      </c>
      <c r="B26" s="6">
        <v>4</v>
      </c>
      <c r="C26" s="7" t="s">
        <v>17</v>
      </c>
      <c r="D26" s="8"/>
      <c r="E26" s="8">
        <f t="shared" si="14"/>
        <v>0</v>
      </c>
      <c r="F26" s="8">
        <v>42.68</v>
      </c>
      <c r="G26" s="8">
        <f t="shared" si="15"/>
        <v>170.72</v>
      </c>
      <c r="H26" s="8">
        <v>82.4</v>
      </c>
      <c r="I26" s="8">
        <f t="shared" si="16"/>
        <v>329.6</v>
      </c>
      <c r="J26" s="8">
        <v>72</v>
      </c>
      <c r="K26" s="8">
        <f t="shared" si="17"/>
        <v>288</v>
      </c>
      <c r="L26" s="8">
        <v>49.99</v>
      </c>
      <c r="M26" s="8">
        <f t="shared" si="18"/>
        <v>199.96</v>
      </c>
      <c r="N26" s="8"/>
      <c r="O26" s="8">
        <f t="shared" si="19"/>
        <v>0</v>
      </c>
      <c r="P26" s="8"/>
      <c r="Q26" s="8">
        <f t="shared" si="20"/>
        <v>0</v>
      </c>
      <c r="R26" s="8">
        <v>52</v>
      </c>
      <c r="S26" s="8">
        <f t="shared" si="21"/>
        <v>208</v>
      </c>
      <c r="T26" s="8">
        <v>56.47</v>
      </c>
      <c r="U26" s="8">
        <f t="shared" si="22"/>
        <v>225.88</v>
      </c>
      <c r="V26" s="8">
        <v>57</v>
      </c>
      <c r="W26" s="8">
        <f t="shared" si="23"/>
        <v>228</v>
      </c>
      <c r="X26" s="8"/>
      <c r="Y26" s="8">
        <f t="shared" si="24"/>
        <v>0</v>
      </c>
      <c r="Z26" s="8">
        <f t="shared" si="25"/>
        <v>58.93</v>
      </c>
      <c r="AA26" s="8">
        <f t="shared" si="26"/>
        <v>235.72</v>
      </c>
      <c r="AB26">
        <f t="shared" si="27"/>
        <v>7</v>
      </c>
    </row>
    <row r="27" spans="1:28" ht="12.75">
      <c r="A27" s="5" t="s">
        <v>36</v>
      </c>
      <c r="B27" s="6">
        <v>4</v>
      </c>
      <c r="C27" s="7" t="s">
        <v>17</v>
      </c>
      <c r="D27" s="8"/>
      <c r="E27" s="8">
        <f t="shared" si="14"/>
        <v>0</v>
      </c>
      <c r="F27" s="8">
        <v>42.68</v>
      </c>
      <c r="G27" s="8">
        <f t="shared" si="15"/>
        <v>170.72</v>
      </c>
      <c r="H27" s="8">
        <v>82.4</v>
      </c>
      <c r="I27" s="8">
        <f t="shared" si="16"/>
        <v>329.6</v>
      </c>
      <c r="J27" s="8">
        <v>72</v>
      </c>
      <c r="K27" s="8">
        <f t="shared" si="17"/>
        <v>288</v>
      </c>
      <c r="L27" s="8">
        <v>49.99</v>
      </c>
      <c r="M27" s="8">
        <f t="shared" si="18"/>
        <v>199.96</v>
      </c>
      <c r="N27" s="8"/>
      <c r="O27" s="8">
        <f t="shared" si="19"/>
        <v>0</v>
      </c>
      <c r="P27" s="8"/>
      <c r="Q27" s="8">
        <f t="shared" si="20"/>
        <v>0</v>
      </c>
      <c r="R27" s="8">
        <v>52</v>
      </c>
      <c r="S27" s="8">
        <f t="shared" si="21"/>
        <v>208</v>
      </c>
      <c r="T27" s="8">
        <v>56.47</v>
      </c>
      <c r="U27" s="8">
        <f t="shared" si="22"/>
        <v>225.88</v>
      </c>
      <c r="V27" s="8">
        <v>57</v>
      </c>
      <c r="W27" s="8">
        <f t="shared" si="23"/>
        <v>228</v>
      </c>
      <c r="X27" s="8"/>
      <c r="Y27" s="8">
        <f t="shared" si="24"/>
        <v>0</v>
      </c>
      <c r="Z27" s="8">
        <f t="shared" si="25"/>
        <v>58.93</v>
      </c>
      <c r="AA27" s="8">
        <f t="shared" si="26"/>
        <v>235.72</v>
      </c>
      <c r="AB27">
        <f t="shared" si="27"/>
        <v>7</v>
      </c>
    </row>
    <row r="28" spans="1:28" ht="12.75">
      <c r="A28" s="5" t="s">
        <v>37</v>
      </c>
      <c r="B28" s="6">
        <v>4</v>
      </c>
      <c r="C28" s="7" t="s">
        <v>17</v>
      </c>
      <c r="D28" s="8"/>
      <c r="E28" s="8">
        <f t="shared" si="14"/>
        <v>0</v>
      </c>
      <c r="F28" s="8">
        <v>42.68</v>
      </c>
      <c r="G28" s="8">
        <f t="shared" si="15"/>
        <v>170.72</v>
      </c>
      <c r="H28" s="8">
        <v>82.4</v>
      </c>
      <c r="I28" s="8">
        <f t="shared" si="16"/>
        <v>329.6</v>
      </c>
      <c r="J28" s="8">
        <v>72</v>
      </c>
      <c r="K28" s="8">
        <f t="shared" si="17"/>
        <v>288</v>
      </c>
      <c r="L28" s="8">
        <v>49.99</v>
      </c>
      <c r="M28" s="8">
        <f t="shared" si="18"/>
        <v>199.96</v>
      </c>
      <c r="N28" s="8"/>
      <c r="O28" s="8">
        <f t="shared" si="19"/>
        <v>0</v>
      </c>
      <c r="P28" s="8"/>
      <c r="Q28" s="8">
        <f t="shared" si="20"/>
        <v>0</v>
      </c>
      <c r="R28" s="8">
        <v>52</v>
      </c>
      <c r="S28" s="8">
        <f t="shared" si="21"/>
        <v>208</v>
      </c>
      <c r="T28" s="8">
        <v>56.47</v>
      </c>
      <c r="U28" s="8">
        <f t="shared" si="22"/>
        <v>225.88</v>
      </c>
      <c r="V28" s="8">
        <v>57</v>
      </c>
      <c r="W28" s="8">
        <f t="shared" si="23"/>
        <v>228</v>
      </c>
      <c r="X28" s="8"/>
      <c r="Y28" s="8">
        <f t="shared" si="24"/>
        <v>0</v>
      </c>
      <c r="Z28" s="8">
        <f t="shared" si="25"/>
        <v>58.93</v>
      </c>
      <c r="AA28" s="8">
        <f t="shared" si="26"/>
        <v>235.72</v>
      </c>
      <c r="AB28">
        <f t="shared" si="27"/>
        <v>7</v>
      </c>
    </row>
    <row r="29" spans="1:28" ht="12.75">
      <c r="A29" s="5" t="s">
        <v>38</v>
      </c>
      <c r="B29" s="6">
        <v>4</v>
      </c>
      <c r="C29" s="7" t="s">
        <v>17</v>
      </c>
      <c r="D29" s="8"/>
      <c r="E29" s="8"/>
      <c r="F29" s="8">
        <v>42.68</v>
      </c>
      <c r="G29" s="8">
        <f t="shared" si="15"/>
        <v>170.72</v>
      </c>
      <c r="H29" s="8">
        <v>82.4</v>
      </c>
      <c r="I29" s="8">
        <f t="shared" si="16"/>
        <v>329.6</v>
      </c>
      <c r="J29" s="8"/>
      <c r="K29" s="8">
        <f t="shared" si="17"/>
        <v>0</v>
      </c>
      <c r="L29" s="8">
        <v>49.99</v>
      </c>
      <c r="M29" s="8">
        <f t="shared" si="18"/>
        <v>199.96</v>
      </c>
      <c r="N29" s="8"/>
      <c r="O29" s="8">
        <f t="shared" si="19"/>
        <v>0</v>
      </c>
      <c r="P29" s="8"/>
      <c r="Q29" s="8">
        <f t="shared" si="20"/>
        <v>0</v>
      </c>
      <c r="R29" s="8">
        <v>52</v>
      </c>
      <c r="S29" s="8">
        <f t="shared" si="21"/>
        <v>208</v>
      </c>
      <c r="T29" s="8">
        <v>56.47</v>
      </c>
      <c r="U29" s="8">
        <f t="shared" si="22"/>
        <v>225.88</v>
      </c>
      <c r="V29" s="8">
        <v>57</v>
      </c>
      <c r="W29" s="8">
        <f t="shared" si="23"/>
        <v>228</v>
      </c>
      <c r="X29" s="8"/>
      <c r="Y29" s="8">
        <f t="shared" si="24"/>
        <v>0</v>
      </c>
      <c r="Z29" s="8">
        <f t="shared" si="25"/>
        <v>56.76</v>
      </c>
      <c r="AA29" s="8">
        <f t="shared" si="26"/>
        <v>227.04</v>
      </c>
      <c r="AB29">
        <f t="shared" si="27"/>
        <v>6</v>
      </c>
    </row>
    <row r="30" spans="1:28" ht="12.75">
      <c r="A30" s="5" t="s">
        <v>39</v>
      </c>
      <c r="B30" s="6">
        <v>10</v>
      </c>
      <c r="C30" s="7" t="s">
        <v>17</v>
      </c>
      <c r="D30" s="8"/>
      <c r="E30" s="8">
        <f>B30*D30</f>
        <v>0</v>
      </c>
      <c r="F30" s="8">
        <v>719.75</v>
      </c>
      <c r="G30" s="8">
        <f t="shared" si="15"/>
        <v>7197.5</v>
      </c>
      <c r="H30" s="8">
        <v>760.5</v>
      </c>
      <c r="I30" s="8">
        <f t="shared" si="16"/>
        <v>7605</v>
      </c>
      <c r="J30" s="8"/>
      <c r="K30" s="8">
        <f t="shared" si="17"/>
        <v>0</v>
      </c>
      <c r="L30" s="8"/>
      <c r="M30" s="8">
        <f t="shared" si="18"/>
        <v>0</v>
      </c>
      <c r="N30" s="8"/>
      <c r="O30" s="8">
        <f t="shared" si="19"/>
        <v>0</v>
      </c>
      <c r="P30" s="8"/>
      <c r="Q30" s="8">
        <f t="shared" si="20"/>
        <v>0</v>
      </c>
      <c r="R30" s="8"/>
      <c r="S30" s="8">
        <f t="shared" si="21"/>
        <v>0</v>
      </c>
      <c r="T30" s="8"/>
      <c r="U30" s="8">
        <f t="shared" si="22"/>
        <v>0</v>
      </c>
      <c r="V30" s="8"/>
      <c r="W30" s="8">
        <f t="shared" si="23"/>
        <v>0</v>
      </c>
      <c r="X30" s="8"/>
      <c r="Y30" s="8">
        <f t="shared" si="24"/>
        <v>0</v>
      </c>
      <c r="Z30" s="8">
        <f t="shared" si="25"/>
        <v>740.13</v>
      </c>
      <c r="AA30" s="8">
        <f t="shared" si="26"/>
        <v>7401.3</v>
      </c>
      <c r="AB30">
        <f t="shared" si="27"/>
        <v>2</v>
      </c>
    </row>
    <row r="31" spans="1:28" ht="12.75">
      <c r="A31" s="5" t="s">
        <v>40</v>
      </c>
      <c r="B31" s="6">
        <v>20</v>
      </c>
      <c r="C31" s="7" t="s">
        <v>17</v>
      </c>
      <c r="D31" s="8"/>
      <c r="E31" s="8">
        <f>B31*D31</f>
        <v>0</v>
      </c>
      <c r="F31" s="8">
        <v>268.46</v>
      </c>
      <c r="G31" s="8">
        <f t="shared" si="15"/>
        <v>5369.2</v>
      </c>
      <c r="H31" s="8">
        <v>273</v>
      </c>
      <c r="I31" s="8">
        <f t="shared" si="16"/>
        <v>5460</v>
      </c>
      <c r="J31" s="8"/>
      <c r="K31" s="8">
        <f t="shared" si="17"/>
        <v>0</v>
      </c>
      <c r="L31" s="8"/>
      <c r="M31" s="8">
        <f t="shared" si="18"/>
        <v>0</v>
      </c>
      <c r="N31" s="8"/>
      <c r="O31" s="8">
        <f t="shared" si="19"/>
        <v>0</v>
      </c>
      <c r="P31" s="8"/>
      <c r="Q31" s="8">
        <f t="shared" si="20"/>
        <v>0</v>
      </c>
      <c r="R31" s="8"/>
      <c r="S31" s="8">
        <f t="shared" si="21"/>
        <v>0</v>
      </c>
      <c r="T31" s="8"/>
      <c r="U31" s="8">
        <f t="shared" si="22"/>
        <v>0</v>
      </c>
      <c r="V31" s="8"/>
      <c r="W31" s="8">
        <f t="shared" si="23"/>
        <v>0</v>
      </c>
      <c r="X31" s="8"/>
      <c r="Y31" s="8">
        <f t="shared" si="24"/>
        <v>0</v>
      </c>
      <c r="Z31" s="8">
        <f t="shared" si="25"/>
        <v>270.73</v>
      </c>
      <c r="AA31" s="8">
        <f t="shared" si="26"/>
        <v>5414.6</v>
      </c>
      <c r="AB31">
        <f t="shared" si="27"/>
        <v>2</v>
      </c>
    </row>
    <row r="32" spans="1:28" ht="12.75">
      <c r="A32" s="5" t="s">
        <v>41</v>
      </c>
      <c r="B32" s="6">
        <v>10</v>
      </c>
      <c r="C32" s="7" t="s">
        <v>17</v>
      </c>
      <c r="D32" s="8"/>
      <c r="E32" s="8">
        <f>B32*D32</f>
        <v>0</v>
      </c>
      <c r="F32" s="8">
        <v>719.75</v>
      </c>
      <c r="G32" s="8">
        <f t="shared" si="15"/>
        <v>7197.5</v>
      </c>
      <c r="H32" s="8">
        <v>760.5</v>
      </c>
      <c r="I32" s="8">
        <f t="shared" si="16"/>
        <v>7605</v>
      </c>
      <c r="J32" s="8"/>
      <c r="K32" s="8">
        <f t="shared" si="17"/>
        <v>0</v>
      </c>
      <c r="L32" s="8"/>
      <c r="M32" s="8">
        <f t="shared" si="18"/>
        <v>0</v>
      </c>
      <c r="N32" s="8"/>
      <c r="O32" s="8">
        <f t="shared" si="19"/>
        <v>0</v>
      </c>
      <c r="P32" s="8"/>
      <c r="Q32" s="8">
        <f t="shared" si="20"/>
        <v>0</v>
      </c>
      <c r="R32" s="8"/>
      <c r="S32" s="8">
        <f t="shared" si="21"/>
        <v>0</v>
      </c>
      <c r="T32" s="8"/>
      <c r="U32" s="8">
        <f t="shared" si="22"/>
        <v>0</v>
      </c>
      <c r="V32" s="8"/>
      <c r="W32" s="8">
        <f t="shared" si="23"/>
        <v>0</v>
      </c>
      <c r="X32" s="8"/>
      <c r="Y32" s="8">
        <f t="shared" si="24"/>
        <v>0</v>
      </c>
      <c r="Z32" s="8">
        <f t="shared" si="25"/>
        <v>740.13</v>
      </c>
      <c r="AA32" s="8">
        <f t="shared" si="26"/>
        <v>7401.3</v>
      </c>
      <c r="AB32">
        <f t="shared" si="27"/>
        <v>2</v>
      </c>
    </row>
    <row r="33" spans="1:28" ht="13.5" thickBot="1">
      <c r="A33" s="5" t="s">
        <v>42</v>
      </c>
      <c r="B33" s="6">
        <v>10</v>
      </c>
      <c r="C33" s="7" t="s">
        <v>17</v>
      </c>
      <c r="D33" s="8"/>
      <c r="E33" s="8">
        <f>B33*D33</f>
        <v>0</v>
      </c>
      <c r="F33" s="8">
        <v>719.75</v>
      </c>
      <c r="G33" s="8">
        <f t="shared" si="15"/>
        <v>7197.5</v>
      </c>
      <c r="H33" s="8">
        <v>760.5</v>
      </c>
      <c r="I33" s="8">
        <f t="shared" si="16"/>
        <v>7605</v>
      </c>
      <c r="J33" s="8"/>
      <c r="K33" s="8">
        <f t="shared" si="17"/>
        <v>0</v>
      </c>
      <c r="L33" s="8"/>
      <c r="M33" s="8">
        <f t="shared" si="18"/>
        <v>0</v>
      </c>
      <c r="N33" s="8"/>
      <c r="O33" s="8">
        <f t="shared" si="19"/>
        <v>0</v>
      </c>
      <c r="P33" s="8"/>
      <c r="Q33" s="8">
        <f t="shared" si="20"/>
        <v>0</v>
      </c>
      <c r="R33" s="8"/>
      <c r="S33" s="8">
        <f t="shared" si="21"/>
        <v>0</v>
      </c>
      <c r="T33" s="8"/>
      <c r="U33" s="8">
        <f t="shared" si="22"/>
        <v>0</v>
      </c>
      <c r="V33" s="8"/>
      <c r="W33" s="8">
        <f t="shared" si="23"/>
        <v>0</v>
      </c>
      <c r="X33" s="8"/>
      <c r="Y33" s="8">
        <f t="shared" si="24"/>
        <v>0</v>
      </c>
      <c r="Z33" s="8">
        <f t="shared" si="25"/>
        <v>740.13</v>
      </c>
      <c r="AA33" s="8">
        <f t="shared" si="26"/>
        <v>7401.3</v>
      </c>
      <c r="AB33">
        <f t="shared" si="27"/>
        <v>2</v>
      </c>
    </row>
    <row r="34" spans="26:27" ht="13.5" thickBot="1">
      <c r="Z34" s="11" t="s">
        <v>47</v>
      </c>
      <c r="AA34" s="12">
        <f>SUM(AA17:AA33)</f>
        <v>355194.21999999986</v>
      </c>
    </row>
    <row r="35" ht="12.75">
      <c r="D35" t="s">
        <v>50</v>
      </c>
    </row>
    <row r="36" ht="12.75">
      <c r="D36" t="s">
        <v>60</v>
      </c>
    </row>
    <row r="37" ht="12.75">
      <c r="D37" t="s">
        <v>61</v>
      </c>
    </row>
    <row r="38" ht="12.75">
      <c r="D38" s="13" t="s">
        <v>51</v>
      </c>
    </row>
    <row r="39" ht="12.75">
      <c r="D39" t="s">
        <v>52</v>
      </c>
    </row>
    <row r="40" ht="12.75">
      <c r="D40" t="s">
        <v>53</v>
      </c>
    </row>
    <row r="41" ht="12.75">
      <c r="D41" t="s">
        <v>54</v>
      </c>
    </row>
    <row r="42" ht="12.75">
      <c r="D42" t="s">
        <v>55</v>
      </c>
    </row>
    <row r="43" ht="12.75">
      <c r="D43" t="s">
        <v>56</v>
      </c>
    </row>
    <row r="44" ht="12.75">
      <c r="D44" t="s">
        <v>58</v>
      </c>
    </row>
    <row r="45" ht="12.75">
      <c r="D45" t="s">
        <v>59</v>
      </c>
    </row>
    <row r="46" ht="12.75">
      <c r="D46" t="s">
        <v>57</v>
      </c>
    </row>
  </sheetData>
  <mergeCells count="24">
    <mergeCell ref="L2:M2"/>
    <mergeCell ref="Z2:AA2"/>
    <mergeCell ref="P2:Q2"/>
    <mergeCell ref="N2:O2"/>
    <mergeCell ref="V2:W2"/>
    <mergeCell ref="R2:S2"/>
    <mergeCell ref="T2:U2"/>
    <mergeCell ref="X2:Y2"/>
    <mergeCell ref="D2:E2"/>
    <mergeCell ref="F2:G2"/>
    <mergeCell ref="H2:I2"/>
    <mergeCell ref="J2:K2"/>
    <mergeCell ref="L15:M15"/>
    <mergeCell ref="N15:O15"/>
    <mergeCell ref="P15:Q15"/>
    <mergeCell ref="Z15:AA15"/>
    <mergeCell ref="V15:W15"/>
    <mergeCell ref="R15:S15"/>
    <mergeCell ref="T15:U15"/>
    <mergeCell ref="X15:Y15"/>
    <mergeCell ref="D15:E15"/>
    <mergeCell ref="F15:G15"/>
    <mergeCell ref="H15:I15"/>
    <mergeCell ref="J15:K15"/>
  </mergeCells>
  <printOptions/>
  <pageMargins left="0.84" right="0.4724409448818898" top="0.35" bottom="0.24" header="0.19" footer="0.11811023622047245"/>
  <pageSetup fitToWidth="2" horizontalDpi="300" verticalDpi="300" orientation="landscape" scale="8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2005-08-16T19:31:16Z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