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'Plan1'!$2:$3</definedName>
  </definedNames>
  <calcPr fullCalcOnLoad="1"/>
</workbook>
</file>

<file path=xl/sharedStrings.xml><?xml version="1.0" encoding="utf-8"?>
<sst xmlns="http://schemas.openxmlformats.org/spreadsheetml/2006/main" count="67" uniqueCount="42">
  <si>
    <t>ITEM</t>
  </si>
  <si>
    <t>QTDE</t>
  </si>
  <si>
    <t>V.Unit</t>
  </si>
  <si>
    <t>V.Total</t>
  </si>
  <si>
    <t xml:space="preserve">TOTAL </t>
  </si>
  <si>
    <t>EMPRESA 1</t>
  </si>
  <si>
    <t>EMPRESA 2</t>
  </si>
  <si>
    <t>EMPRESA 3</t>
  </si>
  <si>
    <t>CUSTO MÉDIO</t>
  </si>
  <si>
    <t>V. Unit</t>
  </si>
  <si>
    <t>V. Total</t>
  </si>
  <si>
    <t>UNID.</t>
  </si>
  <si>
    <t>EMPRESA 4</t>
  </si>
  <si>
    <t>PLANILHA DE CUSTOS - MATERIAL ELÉTRICO</t>
  </si>
  <si>
    <t>OBSERVAÇÕES:</t>
  </si>
  <si>
    <t>pç</t>
  </si>
  <si>
    <t>m</t>
  </si>
  <si>
    <t>EMPRESA 5</t>
  </si>
  <si>
    <t>EMPRESA 6</t>
  </si>
  <si>
    <t xml:space="preserve">Empresa 2 - orçamento apresentado em 22/6/2004 </t>
  </si>
  <si>
    <t>Empresa 4 - orçamento apresentado em 25/6/2004 e ratificado em 7/7/2004</t>
  </si>
  <si>
    <t>Empresa 5 - orçamento apresentado em28/6/2004 e ratificado em 7/7/2004</t>
  </si>
  <si>
    <t>Empresa 6 - orçamento apresentado em 29/6/2004 e ratificado em 7/7/2004</t>
  </si>
  <si>
    <t>Empresa 1- orçamento apresentado em 22/6/2004 e ratificado em 28/6/2004</t>
  </si>
  <si>
    <t>Empresa 3 - orçamento apresentado em 24/6/2004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</si>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</sst>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7" xfId="0" applyFont="1" applyFill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75" zoomScaleNormal="75" workbookViewId="0" topLeftCell="A3">
      <selection activeCell="A21" sqref="A21"/>
    </sheetView>
  </sheetViews>
  <sheetFormatPr defaultColWidth="9.140625" defaultRowHeight="12.75"/>
  <cols>
    <col min="1" max="1" width="5.421875" style="1" customWidth="1"/>
    <col min="2" max="2" width="6.00390625" style="1" customWidth="1"/>
    <col min="3" max="3" width="6.00390625" style="1" bestFit="1" customWidth="1"/>
    <col min="4" max="4" width="8.28125" style="1" customWidth="1"/>
    <col min="5" max="5" width="9.140625" style="1" bestFit="1" customWidth="1"/>
    <col min="6" max="6" width="8.140625" style="1" customWidth="1"/>
    <col min="7" max="7" width="9.140625" style="1" customWidth="1"/>
    <col min="8" max="8" width="8.421875" style="1" customWidth="1"/>
    <col min="9" max="9" width="9.28125" style="11" customWidth="1"/>
    <col min="10" max="10" width="8.421875" style="11" customWidth="1"/>
    <col min="11" max="11" width="9.140625" style="1" bestFit="1" customWidth="1"/>
    <col min="12" max="12" width="8.421875" style="11" customWidth="1"/>
    <col min="13" max="13" width="9.140625" style="1" customWidth="1"/>
    <col min="14" max="14" width="8.421875" style="11" customWidth="1"/>
    <col min="15" max="15" width="9.140625" style="1" customWidth="1"/>
    <col min="16" max="16" width="8.140625" style="11" customWidth="1"/>
    <col min="17" max="17" width="9.140625" style="1" customWidth="1"/>
    <col min="18" max="16384" width="11.421875" style="1" customWidth="1"/>
  </cols>
  <sheetData>
    <row r="1" spans="1:17" s="12" customFormat="1" ht="18.75" thickBo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7.25" customHeight="1">
      <c r="A2" s="37" t="s">
        <v>0</v>
      </c>
      <c r="B2" s="39" t="s">
        <v>1</v>
      </c>
      <c r="C2" s="39" t="s">
        <v>11</v>
      </c>
      <c r="D2" s="32" t="s">
        <v>5</v>
      </c>
      <c r="E2" s="32"/>
      <c r="F2" s="32" t="s">
        <v>6</v>
      </c>
      <c r="G2" s="32"/>
      <c r="H2" s="32" t="s">
        <v>7</v>
      </c>
      <c r="I2" s="32"/>
      <c r="J2" s="32" t="s">
        <v>12</v>
      </c>
      <c r="K2" s="32"/>
      <c r="L2" s="32" t="s">
        <v>17</v>
      </c>
      <c r="M2" s="32"/>
      <c r="N2" s="32" t="s">
        <v>18</v>
      </c>
      <c r="O2" s="32"/>
      <c r="P2" s="35" t="s">
        <v>8</v>
      </c>
      <c r="Q2" s="36"/>
    </row>
    <row r="3" spans="1:17" ht="18" customHeight="1" thickBot="1">
      <c r="A3" s="38"/>
      <c r="B3" s="40"/>
      <c r="C3" s="40"/>
      <c r="D3" s="33" t="s">
        <v>2</v>
      </c>
      <c r="E3" s="33" t="s">
        <v>3</v>
      </c>
      <c r="F3" s="33" t="s">
        <v>2</v>
      </c>
      <c r="G3" s="33" t="s">
        <v>3</v>
      </c>
      <c r="H3" s="33" t="s">
        <v>2</v>
      </c>
      <c r="I3" s="33" t="s">
        <v>3</v>
      </c>
      <c r="J3" s="33" t="s">
        <v>2</v>
      </c>
      <c r="K3" s="33" t="s">
        <v>3</v>
      </c>
      <c r="L3" s="33" t="s">
        <v>2</v>
      </c>
      <c r="M3" s="33" t="s">
        <v>3</v>
      </c>
      <c r="N3" s="33" t="s">
        <v>2</v>
      </c>
      <c r="O3" s="33" t="s">
        <v>3</v>
      </c>
      <c r="P3" s="33" t="s">
        <v>9</v>
      </c>
      <c r="Q3" s="15" t="s">
        <v>10</v>
      </c>
    </row>
    <row r="4" spans="1:17" ht="17.25" customHeight="1">
      <c r="A4" s="2" t="s">
        <v>25</v>
      </c>
      <c r="B4" s="3">
        <v>215</v>
      </c>
      <c r="C4" s="3" t="s">
        <v>15</v>
      </c>
      <c r="D4" s="4">
        <v>0.02</v>
      </c>
      <c r="E4" s="4">
        <f aca="true" t="shared" si="0" ref="E4:E20">D4*$B4</f>
        <v>4.3</v>
      </c>
      <c r="F4" s="4">
        <v>0.03</v>
      </c>
      <c r="G4" s="4">
        <f aca="true" t="shared" si="1" ref="G4:G20">F4*$B4</f>
        <v>6.45</v>
      </c>
      <c r="H4" s="4">
        <v>0.04</v>
      </c>
      <c r="I4" s="4">
        <f aca="true" t="shared" si="2" ref="I4:I20">H4*$B4</f>
        <v>8.6</v>
      </c>
      <c r="J4" s="4">
        <v>0.04</v>
      </c>
      <c r="K4" s="4">
        <f aca="true" t="shared" si="3" ref="K4:K20">J4*$B4</f>
        <v>8.6</v>
      </c>
      <c r="L4" s="4">
        <v>0.04</v>
      </c>
      <c r="M4" s="4">
        <f aca="true" t="shared" si="4" ref="M4:M20">L4*$B4</f>
        <v>8.6</v>
      </c>
      <c r="N4" s="4">
        <v>0.02</v>
      </c>
      <c r="O4" s="4">
        <f aca="true" t="shared" si="5" ref="O4:O20">N4*$B4</f>
        <v>4.3</v>
      </c>
      <c r="P4" s="13">
        <f>ROUND(AVERAGE(D4,F4,H4,J4,L4,N4),2)</f>
        <v>0.03</v>
      </c>
      <c r="Q4" s="14">
        <f aca="true" t="shared" si="6" ref="Q4:Q19">P4*$B4</f>
        <v>6.45</v>
      </c>
    </row>
    <row r="5" spans="1:17" ht="17.25" customHeight="1">
      <c r="A5" s="2" t="s">
        <v>26</v>
      </c>
      <c r="B5" s="5">
        <v>106</v>
      </c>
      <c r="C5" s="5" t="s">
        <v>16</v>
      </c>
      <c r="D5" s="6"/>
      <c r="E5" s="4">
        <f t="shared" si="0"/>
        <v>0</v>
      </c>
      <c r="F5" s="6"/>
      <c r="G5" s="4">
        <f t="shared" si="1"/>
        <v>0</v>
      </c>
      <c r="H5" s="6">
        <v>0.5</v>
      </c>
      <c r="I5" s="4">
        <f t="shared" si="2"/>
        <v>53</v>
      </c>
      <c r="J5" s="6">
        <v>0.2</v>
      </c>
      <c r="K5" s="4">
        <f t="shared" si="3"/>
        <v>21.200000000000003</v>
      </c>
      <c r="L5" s="6"/>
      <c r="M5" s="4">
        <f t="shared" si="4"/>
        <v>0</v>
      </c>
      <c r="N5" s="6"/>
      <c r="O5" s="4">
        <f t="shared" si="5"/>
        <v>0</v>
      </c>
      <c r="P5" s="13">
        <f aca="true" t="shared" si="7" ref="P5:P19">ROUND(AVERAGE(D5,F5,H5,J5,L5,N5),2)</f>
        <v>0.35</v>
      </c>
      <c r="Q5" s="14">
        <f t="shared" si="6"/>
        <v>37.099999999999994</v>
      </c>
    </row>
    <row r="6" spans="1:17" ht="17.25" customHeight="1">
      <c r="A6" s="2" t="s">
        <v>27</v>
      </c>
      <c r="B6" s="5">
        <v>46</v>
      </c>
      <c r="C6" s="5" t="s">
        <v>16</v>
      </c>
      <c r="D6" s="6">
        <v>0.09</v>
      </c>
      <c r="E6" s="4">
        <f t="shared" si="0"/>
        <v>4.14</v>
      </c>
      <c r="F6" s="6">
        <v>0.15</v>
      </c>
      <c r="G6" s="4">
        <f t="shared" si="1"/>
        <v>6.8999999999999995</v>
      </c>
      <c r="H6" s="6">
        <v>0.16</v>
      </c>
      <c r="I6" s="4">
        <f t="shared" si="2"/>
        <v>7.36</v>
      </c>
      <c r="J6" s="6">
        <v>0.17</v>
      </c>
      <c r="K6" s="4">
        <f t="shared" si="3"/>
        <v>7.82</v>
      </c>
      <c r="L6" s="6">
        <v>0.19</v>
      </c>
      <c r="M6" s="4">
        <f t="shared" si="4"/>
        <v>8.74</v>
      </c>
      <c r="N6" s="6">
        <v>0.1</v>
      </c>
      <c r="O6" s="4">
        <f t="shared" si="5"/>
        <v>4.6000000000000005</v>
      </c>
      <c r="P6" s="13">
        <f t="shared" si="7"/>
        <v>0.14</v>
      </c>
      <c r="Q6" s="14">
        <f t="shared" si="6"/>
        <v>6.44</v>
      </c>
    </row>
    <row r="7" spans="1:17" ht="17.25" customHeight="1">
      <c r="A7" s="2" t="s">
        <v>28</v>
      </c>
      <c r="B7" s="5">
        <v>92</v>
      </c>
      <c r="C7" s="5" t="s">
        <v>16</v>
      </c>
      <c r="D7" s="6">
        <v>0.17</v>
      </c>
      <c r="E7" s="4">
        <f t="shared" si="0"/>
        <v>15.64</v>
      </c>
      <c r="F7" s="6"/>
      <c r="G7" s="4">
        <f t="shared" si="1"/>
        <v>0</v>
      </c>
      <c r="H7" s="6">
        <v>0.27</v>
      </c>
      <c r="I7" s="4">
        <f t="shared" si="2"/>
        <v>24.840000000000003</v>
      </c>
      <c r="J7" s="6">
        <v>0.2</v>
      </c>
      <c r="K7" s="4">
        <f t="shared" si="3"/>
        <v>18.400000000000002</v>
      </c>
      <c r="L7" s="6">
        <v>0.3</v>
      </c>
      <c r="M7" s="4">
        <f t="shared" si="4"/>
        <v>27.599999999999998</v>
      </c>
      <c r="N7" s="6">
        <v>0.18</v>
      </c>
      <c r="O7" s="4">
        <f t="shared" si="5"/>
        <v>16.56</v>
      </c>
      <c r="P7" s="13">
        <f t="shared" si="7"/>
        <v>0.22</v>
      </c>
      <c r="Q7" s="14">
        <f t="shared" si="6"/>
        <v>20.24</v>
      </c>
    </row>
    <row r="8" spans="1:17" ht="17.25" customHeight="1">
      <c r="A8" s="2" t="s">
        <v>29</v>
      </c>
      <c r="B8" s="3">
        <v>50</v>
      </c>
      <c r="C8" s="5" t="s">
        <v>16</v>
      </c>
      <c r="D8" s="4"/>
      <c r="E8" s="4">
        <f t="shared" si="0"/>
        <v>0</v>
      </c>
      <c r="F8" s="4"/>
      <c r="G8" s="4">
        <f t="shared" si="1"/>
        <v>0</v>
      </c>
      <c r="H8" s="4">
        <v>0.69</v>
      </c>
      <c r="I8" s="4">
        <f t="shared" si="2"/>
        <v>34.5</v>
      </c>
      <c r="J8" s="4"/>
      <c r="K8" s="4">
        <f t="shared" si="3"/>
        <v>0</v>
      </c>
      <c r="L8" s="4">
        <v>0.74</v>
      </c>
      <c r="M8" s="4">
        <f t="shared" si="4"/>
        <v>37</v>
      </c>
      <c r="N8" s="4"/>
      <c r="O8" s="4">
        <f t="shared" si="5"/>
        <v>0</v>
      </c>
      <c r="P8" s="13">
        <f t="shared" si="7"/>
        <v>0.72</v>
      </c>
      <c r="Q8" s="14">
        <f t="shared" si="6"/>
        <v>36</v>
      </c>
    </row>
    <row r="9" spans="1:17" ht="17.25" customHeight="1">
      <c r="A9" s="2" t="s">
        <v>30</v>
      </c>
      <c r="B9" s="3">
        <v>30</v>
      </c>
      <c r="C9" s="5" t="s">
        <v>16</v>
      </c>
      <c r="D9" s="4">
        <v>3.39</v>
      </c>
      <c r="E9" s="4">
        <f t="shared" si="0"/>
        <v>101.7</v>
      </c>
      <c r="F9" s="4"/>
      <c r="G9" s="4">
        <f t="shared" si="1"/>
        <v>0</v>
      </c>
      <c r="H9" s="4">
        <v>3.94</v>
      </c>
      <c r="I9" s="4">
        <f t="shared" si="2"/>
        <v>118.2</v>
      </c>
      <c r="J9" s="4">
        <v>3.28</v>
      </c>
      <c r="K9" s="4">
        <f t="shared" si="3"/>
        <v>98.39999999999999</v>
      </c>
      <c r="L9" s="4">
        <v>3.5</v>
      </c>
      <c r="M9" s="4">
        <f t="shared" si="4"/>
        <v>105</v>
      </c>
      <c r="N9" s="4">
        <v>3.57</v>
      </c>
      <c r="O9" s="4">
        <f t="shared" si="5"/>
        <v>107.1</v>
      </c>
      <c r="P9" s="13">
        <f t="shared" si="7"/>
        <v>3.54</v>
      </c>
      <c r="Q9" s="14">
        <f t="shared" si="6"/>
        <v>106.2</v>
      </c>
    </row>
    <row r="10" spans="1:17" ht="17.25" customHeight="1">
      <c r="A10" s="2" t="s">
        <v>31</v>
      </c>
      <c r="B10" s="3">
        <v>10</v>
      </c>
      <c r="C10" s="5" t="s">
        <v>15</v>
      </c>
      <c r="D10" s="4">
        <f>0.29*12</f>
        <v>3.4799999999999995</v>
      </c>
      <c r="E10" s="4">
        <f t="shared" si="0"/>
        <v>34.8</v>
      </c>
      <c r="F10" s="4">
        <v>2.4</v>
      </c>
      <c r="G10" s="4">
        <f t="shared" si="1"/>
        <v>24</v>
      </c>
      <c r="H10" s="4">
        <v>2.5</v>
      </c>
      <c r="I10" s="4">
        <f t="shared" si="2"/>
        <v>25</v>
      </c>
      <c r="J10" s="4">
        <v>3.65</v>
      </c>
      <c r="K10" s="4">
        <f t="shared" si="3"/>
        <v>36.5</v>
      </c>
      <c r="L10" s="4">
        <v>3.6</v>
      </c>
      <c r="M10" s="4">
        <f t="shared" si="4"/>
        <v>36</v>
      </c>
      <c r="N10" s="4">
        <v>3.72</v>
      </c>
      <c r="O10" s="4">
        <f t="shared" si="5"/>
        <v>37.2</v>
      </c>
      <c r="P10" s="13">
        <f t="shared" si="7"/>
        <v>3.23</v>
      </c>
      <c r="Q10" s="14">
        <f t="shared" si="6"/>
        <v>32.3</v>
      </c>
    </row>
    <row r="11" spans="1:17" ht="17.25" customHeight="1">
      <c r="A11" s="2" t="s">
        <v>32</v>
      </c>
      <c r="B11" s="3">
        <v>8</v>
      </c>
      <c r="C11" s="5" t="s">
        <v>15</v>
      </c>
      <c r="D11" s="4">
        <f>0.31*12</f>
        <v>3.7199999999999998</v>
      </c>
      <c r="E11" s="4">
        <f t="shared" si="0"/>
        <v>29.759999999999998</v>
      </c>
      <c r="F11" s="4">
        <v>4.8</v>
      </c>
      <c r="G11" s="4">
        <f t="shared" si="1"/>
        <v>38.4</v>
      </c>
      <c r="H11" s="4">
        <v>3.8</v>
      </c>
      <c r="I11" s="4">
        <f t="shared" si="2"/>
        <v>30.4</v>
      </c>
      <c r="J11" s="4">
        <v>4.63</v>
      </c>
      <c r="K11" s="4">
        <f t="shared" si="3"/>
        <v>37.04</v>
      </c>
      <c r="L11" s="4">
        <v>3.85</v>
      </c>
      <c r="M11" s="4">
        <f t="shared" si="4"/>
        <v>30.8</v>
      </c>
      <c r="N11" s="4">
        <v>3.96</v>
      </c>
      <c r="O11" s="4">
        <f t="shared" si="5"/>
        <v>31.68</v>
      </c>
      <c r="P11" s="13">
        <f t="shared" si="7"/>
        <v>4.13</v>
      </c>
      <c r="Q11" s="14">
        <f t="shared" si="6"/>
        <v>33.04</v>
      </c>
    </row>
    <row r="12" spans="1:17" ht="17.25" customHeight="1">
      <c r="A12" s="2" t="s">
        <v>33</v>
      </c>
      <c r="B12" s="3">
        <v>200</v>
      </c>
      <c r="C12" s="5" t="s">
        <v>16</v>
      </c>
      <c r="D12" s="4">
        <v>0.95</v>
      </c>
      <c r="E12" s="4">
        <f t="shared" si="0"/>
        <v>190</v>
      </c>
      <c r="F12" s="4">
        <v>1.25</v>
      </c>
      <c r="G12" s="4">
        <f t="shared" si="1"/>
        <v>250</v>
      </c>
      <c r="H12" s="4">
        <v>1.3</v>
      </c>
      <c r="I12" s="4">
        <f t="shared" si="2"/>
        <v>260</v>
      </c>
      <c r="J12" s="4">
        <v>1.02</v>
      </c>
      <c r="K12" s="4">
        <f t="shared" si="3"/>
        <v>204</v>
      </c>
      <c r="L12" s="4">
        <v>1.28</v>
      </c>
      <c r="M12" s="4">
        <f t="shared" si="4"/>
        <v>256</v>
      </c>
      <c r="N12" s="4">
        <v>1</v>
      </c>
      <c r="O12" s="4">
        <f t="shared" si="5"/>
        <v>200</v>
      </c>
      <c r="P12" s="13">
        <f t="shared" si="7"/>
        <v>1.13</v>
      </c>
      <c r="Q12" s="14">
        <f t="shared" si="6"/>
        <v>225.99999999999997</v>
      </c>
    </row>
    <row r="13" spans="1:17" ht="17.25" customHeight="1">
      <c r="A13" s="2" t="s">
        <v>34</v>
      </c>
      <c r="B13" s="3">
        <v>50</v>
      </c>
      <c r="C13" s="5" t="s">
        <v>16</v>
      </c>
      <c r="D13" s="4">
        <v>0.29</v>
      </c>
      <c r="E13" s="4">
        <f t="shared" si="0"/>
        <v>14.499999999999998</v>
      </c>
      <c r="F13" s="4">
        <v>0.35</v>
      </c>
      <c r="G13" s="4">
        <f t="shared" si="1"/>
        <v>17.5</v>
      </c>
      <c r="H13" s="4">
        <v>0.36</v>
      </c>
      <c r="I13" s="4">
        <f t="shared" si="2"/>
        <v>18</v>
      </c>
      <c r="J13" s="4">
        <v>0.28</v>
      </c>
      <c r="K13" s="4">
        <f t="shared" si="3"/>
        <v>14.000000000000002</v>
      </c>
      <c r="L13" s="4">
        <v>0.29</v>
      </c>
      <c r="M13" s="4">
        <f t="shared" si="4"/>
        <v>14.499999999999998</v>
      </c>
      <c r="N13" s="4">
        <v>0.31</v>
      </c>
      <c r="O13" s="4">
        <f t="shared" si="5"/>
        <v>15.5</v>
      </c>
      <c r="P13" s="13">
        <f t="shared" si="7"/>
        <v>0.31</v>
      </c>
      <c r="Q13" s="14">
        <f t="shared" si="6"/>
        <v>15.5</v>
      </c>
    </row>
    <row r="14" spans="1:17" ht="17.25" customHeight="1">
      <c r="A14" s="2" t="s">
        <v>35</v>
      </c>
      <c r="B14" s="3">
        <v>50</v>
      </c>
      <c r="C14" s="5" t="s">
        <v>16</v>
      </c>
      <c r="D14" s="4">
        <v>0.47</v>
      </c>
      <c r="E14" s="4">
        <f t="shared" si="0"/>
        <v>23.5</v>
      </c>
      <c r="F14" s="4">
        <v>0.55</v>
      </c>
      <c r="G14" s="4">
        <f t="shared" si="1"/>
        <v>27.500000000000004</v>
      </c>
      <c r="H14" s="4">
        <v>0.55</v>
      </c>
      <c r="I14" s="4">
        <f t="shared" si="2"/>
        <v>27.500000000000004</v>
      </c>
      <c r="J14" s="4">
        <v>0.45</v>
      </c>
      <c r="K14" s="4">
        <f t="shared" si="3"/>
        <v>22.5</v>
      </c>
      <c r="L14" s="4">
        <v>0.44</v>
      </c>
      <c r="M14" s="4">
        <f t="shared" si="4"/>
        <v>22</v>
      </c>
      <c r="N14" s="4">
        <v>0.5</v>
      </c>
      <c r="O14" s="4">
        <f t="shared" si="5"/>
        <v>25</v>
      </c>
      <c r="P14" s="13">
        <f t="shared" si="7"/>
        <v>0.49</v>
      </c>
      <c r="Q14" s="14">
        <f t="shared" si="6"/>
        <v>24.5</v>
      </c>
    </row>
    <row r="15" spans="1:17" ht="17.25" customHeight="1">
      <c r="A15" s="2" t="s">
        <v>36</v>
      </c>
      <c r="B15" s="3">
        <v>100</v>
      </c>
      <c r="C15" s="5" t="s">
        <v>16</v>
      </c>
      <c r="D15" s="4">
        <v>0.53</v>
      </c>
      <c r="E15" s="4">
        <f t="shared" si="0"/>
        <v>53</v>
      </c>
      <c r="F15" s="4">
        <v>0.6</v>
      </c>
      <c r="G15" s="4">
        <f t="shared" si="1"/>
        <v>60</v>
      </c>
      <c r="H15" s="4">
        <v>0.53</v>
      </c>
      <c r="I15" s="4">
        <f t="shared" si="2"/>
        <v>53</v>
      </c>
      <c r="J15" s="4">
        <v>0.53</v>
      </c>
      <c r="K15" s="4">
        <f t="shared" si="3"/>
        <v>53</v>
      </c>
      <c r="L15" s="4">
        <v>0.5</v>
      </c>
      <c r="M15" s="4">
        <f t="shared" si="4"/>
        <v>50</v>
      </c>
      <c r="N15" s="4"/>
      <c r="O15" s="4">
        <f t="shared" si="5"/>
        <v>0</v>
      </c>
      <c r="P15" s="13">
        <f t="shared" si="7"/>
        <v>0.54</v>
      </c>
      <c r="Q15" s="14">
        <f t="shared" si="6"/>
        <v>54</v>
      </c>
    </row>
    <row r="16" spans="1:17" ht="17.25" customHeight="1">
      <c r="A16" s="2" t="s">
        <v>37</v>
      </c>
      <c r="B16" s="3">
        <v>50</v>
      </c>
      <c r="C16" s="5" t="s">
        <v>16</v>
      </c>
      <c r="D16" s="4">
        <v>0.47</v>
      </c>
      <c r="E16" s="4">
        <f t="shared" si="0"/>
        <v>23.5</v>
      </c>
      <c r="F16" s="4">
        <v>0.55</v>
      </c>
      <c r="G16" s="4">
        <f t="shared" si="1"/>
        <v>27.500000000000004</v>
      </c>
      <c r="H16" s="4">
        <v>0.53</v>
      </c>
      <c r="I16" s="4">
        <f t="shared" si="2"/>
        <v>26.5</v>
      </c>
      <c r="J16" s="4">
        <v>0.53</v>
      </c>
      <c r="K16" s="4">
        <f t="shared" si="3"/>
        <v>26.5</v>
      </c>
      <c r="L16" s="4">
        <v>0.44</v>
      </c>
      <c r="M16" s="4">
        <f t="shared" si="4"/>
        <v>22</v>
      </c>
      <c r="N16" s="4">
        <v>0.5</v>
      </c>
      <c r="O16" s="4">
        <f t="shared" si="5"/>
        <v>25</v>
      </c>
      <c r="P16" s="13">
        <f>ROUND(AVERAGE(D16,F16,H16,J16,L16,N16),2)</f>
        <v>0.5</v>
      </c>
      <c r="Q16" s="14">
        <f t="shared" si="6"/>
        <v>25</v>
      </c>
    </row>
    <row r="17" spans="1:17" ht="17.25" customHeight="1">
      <c r="A17" s="2" t="s">
        <v>38</v>
      </c>
      <c r="B17" s="3">
        <v>80</v>
      </c>
      <c r="C17" s="5" t="s">
        <v>16</v>
      </c>
      <c r="D17" s="4"/>
      <c r="E17" s="4">
        <f t="shared" si="0"/>
        <v>0</v>
      </c>
      <c r="F17" s="4">
        <v>2.15</v>
      </c>
      <c r="G17" s="4">
        <f t="shared" si="1"/>
        <v>172</v>
      </c>
      <c r="H17" s="4">
        <v>1.95</v>
      </c>
      <c r="I17" s="4">
        <f t="shared" si="2"/>
        <v>156</v>
      </c>
      <c r="J17" s="4">
        <v>1.6</v>
      </c>
      <c r="K17" s="4">
        <f t="shared" si="3"/>
        <v>128</v>
      </c>
      <c r="L17" s="4">
        <v>2</v>
      </c>
      <c r="M17" s="4">
        <f t="shared" si="4"/>
        <v>160</v>
      </c>
      <c r="N17" s="4"/>
      <c r="O17" s="4">
        <f t="shared" si="5"/>
        <v>0</v>
      </c>
      <c r="P17" s="13">
        <f t="shared" si="7"/>
        <v>1.93</v>
      </c>
      <c r="Q17" s="14">
        <f t="shared" si="6"/>
        <v>154.4</v>
      </c>
    </row>
    <row r="18" spans="1:17" ht="17.25" customHeight="1">
      <c r="A18" s="2" t="s">
        <v>39</v>
      </c>
      <c r="B18" s="3">
        <v>100</v>
      </c>
      <c r="C18" s="5" t="s">
        <v>16</v>
      </c>
      <c r="D18" s="4">
        <v>2.24</v>
      </c>
      <c r="E18" s="4">
        <f t="shared" si="0"/>
        <v>224.00000000000003</v>
      </c>
      <c r="F18" s="4"/>
      <c r="G18" s="4">
        <f t="shared" si="1"/>
        <v>0</v>
      </c>
      <c r="H18" s="4">
        <v>2.57</v>
      </c>
      <c r="I18" s="4">
        <f t="shared" si="2"/>
        <v>257</v>
      </c>
      <c r="J18" s="4">
        <v>2.05</v>
      </c>
      <c r="K18" s="4">
        <f t="shared" si="3"/>
        <v>204.99999999999997</v>
      </c>
      <c r="L18" s="4">
        <v>2.21</v>
      </c>
      <c r="M18" s="4">
        <f t="shared" si="4"/>
        <v>221</v>
      </c>
      <c r="N18" s="4">
        <v>2.36</v>
      </c>
      <c r="O18" s="4">
        <f t="shared" si="5"/>
        <v>236</v>
      </c>
      <c r="P18" s="13">
        <f t="shared" si="7"/>
        <v>2.29</v>
      </c>
      <c r="Q18" s="14">
        <f t="shared" si="6"/>
        <v>229</v>
      </c>
    </row>
    <row r="19" spans="1:17" ht="17.25" customHeight="1">
      <c r="A19" s="2" t="s">
        <v>40</v>
      </c>
      <c r="B19" s="3">
        <v>200</v>
      </c>
      <c r="C19" s="5" t="s">
        <v>15</v>
      </c>
      <c r="D19" s="4">
        <v>2.33</v>
      </c>
      <c r="E19" s="4">
        <f t="shared" si="0"/>
        <v>466</v>
      </c>
      <c r="F19" s="4">
        <v>2.2</v>
      </c>
      <c r="G19" s="4">
        <f t="shared" si="1"/>
        <v>440.00000000000006</v>
      </c>
      <c r="H19" s="4">
        <v>2.2</v>
      </c>
      <c r="I19" s="4">
        <f t="shared" si="2"/>
        <v>440.00000000000006</v>
      </c>
      <c r="J19" s="4">
        <v>3.1</v>
      </c>
      <c r="K19" s="4">
        <f t="shared" si="3"/>
        <v>620</v>
      </c>
      <c r="L19" s="4">
        <v>1.95</v>
      </c>
      <c r="M19" s="4">
        <f t="shared" si="4"/>
        <v>390</v>
      </c>
      <c r="N19" s="4">
        <v>2.27</v>
      </c>
      <c r="O19" s="4">
        <f t="shared" si="5"/>
        <v>454</v>
      </c>
      <c r="P19" s="13">
        <f t="shared" si="7"/>
        <v>2.34</v>
      </c>
      <c r="Q19" s="14">
        <f t="shared" si="6"/>
        <v>468</v>
      </c>
    </row>
    <row r="20" spans="1:17" ht="17.25" customHeight="1" thickBot="1">
      <c r="A20" s="20" t="s">
        <v>41</v>
      </c>
      <c r="B20" s="21">
        <v>70</v>
      </c>
      <c r="C20" s="22" t="s">
        <v>15</v>
      </c>
      <c r="D20" s="23"/>
      <c r="E20" s="23">
        <f t="shared" si="0"/>
        <v>0</v>
      </c>
      <c r="F20" s="23">
        <v>3.4</v>
      </c>
      <c r="G20" s="23">
        <f t="shared" si="1"/>
        <v>238</v>
      </c>
      <c r="H20" s="23">
        <v>2.1</v>
      </c>
      <c r="I20" s="23">
        <f t="shared" si="2"/>
        <v>147</v>
      </c>
      <c r="J20" s="23"/>
      <c r="K20" s="23">
        <f t="shared" si="3"/>
        <v>0</v>
      </c>
      <c r="L20" s="23">
        <v>4.1</v>
      </c>
      <c r="M20" s="23">
        <f t="shared" si="4"/>
        <v>287</v>
      </c>
      <c r="N20" s="24"/>
      <c r="O20" s="23">
        <f t="shared" si="5"/>
        <v>0</v>
      </c>
      <c r="P20" s="25">
        <f>ROUND(AVERAGE(D20,F20,H20,J20,L20,N20),2)</f>
        <v>3.2</v>
      </c>
      <c r="Q20" s="26">
        <f>P20*$B20</f>
        <v>224</v>
      </c>
    </row>
    <row r="21" spans="1:17" ht="21" customHeight="1" thickBot="1">
      <c r="A21" s="19" t="s">
        <v>4</v>
      </c>
      <c r="B21" s="27"/>
      <c r="C21" s="28"/>
      <c r="D21" s="29"/>
      <c r="E21" s="16"/>
      <c r="F21" s="29"/>
      <c r="G21" s="16"/>
      <c r="H21" s="16"/>
      <c r="I21" s="16"/>
      <c r="J21" s="16"/>
      <c r="K21" s="16"/>
      <c r="L21" s="16"/>
      <c r="M21" s="16"/>
      <c r="N21" s="16"/>
      <c r="O21" s="16"/>
      <c r="P21" s="31"/>
      <c r="Q21" s="30">
        <f>SUM(Q4:Q20)</f>
        <v>1698.17</v>
      </c>
    </row>
    <row r="22" spans="1:17" ht="12.75">
      <c r="A22" s="7"/>
      <c r="B22" s="8"/>
      <c r="C22" s="8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6" ht="12.75">
      <c r="A23" s="18" t="s">
        <v>14</v>
      </c>
      <c r="B23" s="18"/>
      <c r="C23" s="18"/>
      <c r="D23" s="1" t="s">
        <v>23</v>
      </c>
      <c r="H23" s="17"/>
      <c r="I23" s="1"/>
      <c r="J23" s="1"/>
      <c r="L23" s="1"/>
      <c r="N23" s="1"/>
      <c r="P23" s="1"/>
    </row>
    <row r="24" spans="4:16" ht="12.75">
      <c r="D24" s="1" t="s">
        <v>19</v>
      </c>
      <c r="I24" s="1"/>
      <c r="J24" s="1"/>
      <c r="L24" s="1"/>
      <c r="N24" s="1"/>
      <c r="P24" s="1"/>
    </row>
    <row r="25" spans="4:16" ht="12.75">
      <c r="D25" s="1" t="s">
        <v>24</v>
      </c>
      <c r="H25" s="17"/>
      <c r="I25" s="1"/>
      <c r="J25" s="1"/>
      <c r="L25" s="1"/>
      <c r="N25" s="1"/>
      <c r="P25" s="1"/>
    </row>
    <row r="26" spans="4:9" ht="12.75">
      <c r="D26" s="1" t="s">
        <v>20</v>
      </c>
      <c r="I26" s="1"/>
    </row>
    <row r="27" ht="12.75">
      <c r="D27" s="1" t="s">
        <v>21</v>
      </c>
    </row>
    <row r="28" ht="12.75">
      <c r="D28" s="1" t="s">
        <v>22</v>
      </c>
    </row>
  </sheetData>
  <mergeCells count="5">
    <mergeCell ref="A1:Q1"/>
    <mergeCell ref="P2:Q2"/>
    <mergeCell ref="A2:A3"/>
    <mergeCell ref="B2:B3"/>
    <mergeCell ref="C2:C3"/>
  </mergeCells>
  <printOptions horizontalCentered="1" verticalCentered="1"/>
  <pageMargins left="0.8267716535433072" right="0.7480314960629921" top="0.2755905511811024" bottom="0.7086614173228347" header="0" footer="0.5905511811023623"/>
  <pageSetup fitToHeight="3" fitToWidth="1" horizontalDpi="300" verticalDpi="300" orientation="landscape" paperSize="9" scale="92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2004-07-08T18:51:22Z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