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Titles" localSheetId="0">'Plan1'!$A:$C,'Plan1'!$1:$1</definedName>
  </definedNames>
  <calcPr fullCalcOnLoad="1"/>
</workbook>
</file>

<file path=xl/sharedStrings.xml><?xml version="1.0" encoding="utf-8"?>
<sst xmlns="http://schemas.openxmlformats.org/spreadsheetml/2006/main" count="61" uniqueCount="37">
  <si>
    <t>Item</t>
  </si>
  <si>
    <t xml:space="preserve">EMPRESA 1 </t>
  </si>
  <si>
    <t>EMPRESA 3</t>
  </si>
  <si>
    <t>EMPRESA 4</t>
  </si>
  <si>
    <t>P. Unit.</t>
  </si>
  <si>
    <t>CUSTO MÉDIO</t>
  </si>
  <si>
    <t>EMPRESA 5</t>
  </si>
  <si>
    <t>P. Total 1ºT</t>
  </si>
  <si>
    <t>P. Total 2ºT</t>
  </si>
  <si>
    <t xml:space="preserve">EMPRESA 2 </t>
  </si>
  <si>
    <t>Qtde. 1º T</t>
  </si>
  <si>
    <t>Qtde. 2º T</t>
  </si>
  <si>
    <t>EMPRESA 6</t>
  </si>
  <si>
    <t>EMPRESA 7</t>
  </si>
  <si>
    <t>EMPRESA 8</t>
  </si>
  <si>
    <t>TOTAL</t>
  </si>
  <si>
    <t>OBS.: - Empresa 1: orçamento emitido em 14/04/2004.</t>
  </si>
  <si>
    <t xml:space="preserve">           - Empresa 2: orçamento emitido em 14/04/2004, e ratificado em 28/04/2004.</t>
  </si>
  <si>
    <t xml:space="preserve">           - Empresa 3:orçamento emitido em 14/04/2004.</t>
  </si>
  <si>
    <t xml:space="preserve">           - Empresa 4:orçamento emitido em 14/04/2004, e ratificado em 28/04/2004.</t>
  </si>
  <si>
    <t xml:space="preserve">           - Empresa 5: orçamento emitido em 16/04/2004, e ratificado em 28/04/2004. </t>
  </si>
  <si>
    <t xml:space="preserve">           - Empresa 6: orçamento emitido em 16/04/2004, e ratificado em 28/04/2004.</t>
  </si>
  <si>
    <t xml:space="preserve">           - Empresa 7: orçamento emitido em 19/04/2004.</t>
  </si>
  <si>
    <t xml:space="preserve">           - Empresa 8: orçamento emitido em 20/04/2004.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</si>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</sst>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2" borderId="2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4" fillId="3" borderId="3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4" fontId="4" fillId="2" borderId="7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zoomScale="75" zoomScaleNormal="75" workbookViewId="0" topLeftCell="A1">
      <selection activeCell="A17" sqref="A17"/>
    </sheetView>
  </sheetViews>
  <sheetFormatPr defaultColWidth="9.140625" defaultRowHeight="12.75"/>
  <cols>
    <col min="1" max="2" width="9.00390625" style="0" customWidth="1"/>
    <col min="3" max="3" width="9.7109375" style="11" customWidth="1"/>
    <col min="4" max="4" width="10.140625" style="0" customWidth="1"/>
    <col min="5" max="6" width="11.140625" style="0" customWidth="1"/>
    <col min="7" max="7" width="10.140625" style="0" customWidth="1"/>
    <col min="8" max="9" width="11.140625" style="0" customWidth="1"/>
    <col min="10" max="10" width="10.140625" style="0" customWidth="1"/>
    <col min="11" max="12" width="11.140625" style="0" customWidth="1"/>
    <col min="13" max="13" width="10.140625" style="0" customWidth="1"/>
    <col min="14" max="15" width="11.140625" style="0" customWidth="1"/>
    <col min="16" max="16" width="10.140625" style="0" customWidth="1"/>
    <col min="17" max="27" width="11.140625" style="0" customWidth="1"/>
    <col min="28" max="28" width="10.140625" style="0" customWidth="1"/>
    <col min="29" max="30" width="11.140625" style="0" customWidth="1"/>
    <col min="31" max="31" width="10.57421875" style="0" customWidth="1"/>
    <col min="32" max="32" width="10.7109375" style="0" customWidth="1"/>
    <col min="33" max="43" width="11.421875" style="0" customWidth="1"/>
    <col min="44" max="44" width="11.7109375" style="0" customWidth="1"/>
    <col min="45" max="45" width="10.7109375" style="0" customWidth="1"/>
    <col min="46" max="16384" width="11.421875" style="0" customWidth="1"/>
  </cols>
  <sheetData>
    <row r="1" spans="1:48" ht="36" customHeight="1" thickBot="1">
      <c r="A1" s="23"/>
      <c r="B1" s="23"/>
      <c r="C1" s="23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32" s="4" customFormat="1" ht="21" customHeight="1">
      <c r="A2" s="41" t="s">
        <v>0</v>
      </c>
      <c r="B2" s="39" t="s">
        <v>10</v>
      </c>
      <c r="C2" s="43" t="s">
        <v>11</v>
      </c>
      <c r="D2" s="13" t="s">
        <v>1</v>
      </c>
      <c r="E2" s="12"/>
      <c r="F2" s="12"/>
      <c r="G2" s="13" t="s">
        <v>9</v>
      </c>
      <c r="H2" s="12"/>
      <c r="I2" s="12"/>
      <c r="J2" s="13" t="s">
        <v>2</v>
      </c>
      <c r="K2" s="12"/>
      <c r="L2" s="12"/>
      <c r="M2" s="13" t="s">
        <v>3</v>
      </c>
      <c r="N2" s="12"/>
      <c r="O2" s="12"/>
      <c r="P2" s="13" t="s">
        <v>6</v>
      </c>
      <c r="Q2" s="12"/>
      <c r="R2" s="12"/>
      <c r="S2" s="13" t="s">
        <v>12</v>
      </c>
      <c r="T2" s="12"/>
      <c r="U2" s="12"/>
      <c r="V2" s="13" t="s">
        <v>13</v>
      </c>
      <c r="W2" s="12"/>
      <c r="X2" s="12"/>
      <c r="Y2" s="13" t="s">
        <v>14</v>
      </c>
      <c r="Z2" s="12"/>
      <c r="AA2" s="12"/>
      <c r="AB2" s="13" t="s">
        <v>5</v>
      </c>
      <c r="AC2" s="12"/>
      <c r="AD2" s="12"/>
      <c r="AE2" s="3"/>
      <c r="AF2" s="1"/>
    </row>
    <row r="3" spans="1:32" s="4" customFormat="1" ht="21" customHeight="1">
      <c r="A3" s="42"/>
      <c r="B3" s="40"/>
      <c r="C3" s="44"/>
      <c r="D3" s="14" t="s">
        <v>4</v>
      </c>
      <c r="E3" s="14" t="s">
        <v>7</v>
      </c>
      <c r="F3" s="14" t="s">
        <v>8</v>
      </c>
      <c r="G3" s="14" t="s">
        <v>4</v>
      </c>
      <c r="H3" s="14" t="s">
        <v>7</v>
      </c>
      <c r="I3" s="14" t="s">
        <v>8</v>
      </c>
      <c r="J3" s="14" t="s">
        <v>4</v>
      </c>
      <c r="K3" s="14" t="s">
        <v>7</v>
      </c>
      <c r="L3" s="14" t="s">
        <v>8</v>
      </c>
      <c r="M3" s="14" t="s">
        <v>4</v>
      </c>
      <c r="N3" s="14" t="s">
        <v>7</v>
      </c>
      <c r="O3" s="14" t="s">
        <v>8</v>
      </c>
      <c r="P3" s="14" t="s">
        <v>4</v>
      </c>
      <c r="Q3" s="14" t="s">
        <v>7</v>
      </c>
      <c r="R3" s="14" t="s">
        <v>8</v>
      </c>
      <c r="S3" s="14" t="s">
        <v>4</v>
      </c>
      <c r="T3" s="14" t="s">
        <v>7</v>
      </c>
      <c r="U3" s="14" t="s">
        <v>8</v>
      </c>
      <c r="V3" s="14" t="s">
        <v>4</v>
      </c>
      <c r="W3" s="14" t="s">
        <v>7</v>
      </c>
      <c r="X3" s="14" t="s">
        <v>8</v>
      </c>
      <c r="Y3" s="14" t="s">
        <v>4</v>
      </c>
      <c r="Z3" s="14" t="s">
        <v>7</v>
      </c>
      <c r="AA3" s="14" t="s">
        <v>8</v>
      </c>
      <c r="AB3" s="14" t="s">
        <v>4</v>
      </c>
      <c r="AC3" s="14" t="s">
        <v>7</v>
      </c>
      <c r="AD3" s="14" t="s">
        <v>8</v>
      </c>
      <c r="AE3" s="5"/>
      <c r="AF3" s="2"/>
    </row>
    <row r="4" spans="1:32" s="4" customFormat="1" ht="19.5" customHeight="1">
      <c r="A4" s="22" t="s">
        <v>24</v>
      </c>
      <c r="B4" s="15">
        <v>30</v>
      </c>
      <c r="C4" s="15"/>
      <c r="D4" s="16"/>
      <c r="E4" s="16">
        <f aca="true" t="shared" si="0" ref="E4:E16">(D4*$B4)</f>
        <v>0</v>
      </c>
      <c r="F4" s="16">
        <f aca="true" t="shared" si="1" ref="F4:F10">D4*$C4</f>
        <v>0</v>
      </c>
      <c r="G4" s="16"/>
      <c r="H4" s="16">
        <f aca="true" t="shared" si="2" ref="H4:H16">(G4*$B4)</f>
        <v>0</v>
      </c>
      <c r="I4" s="16">
        <f>G4*$C4</f>
        <v>0</v>
      </c>
      <c r="J4" s="16">
        <v>120</v>
      </c>
      <c r="K4" s="16">
        <f aca="true" t="shared" si="3" ref="K4:K16">(J4*$B4)</f>
        <v>3600</v>
      </c>
      <c r="L4" s="16">
        <f>J4*$C4</f>
        <v>0</v>
      </c>
      <c r="M4" s="16">
        <v>117</v>
      </c>
      <c r="N4" s="16">
        <f aca="true" t="shared" si="4" ref="N4:N16">(M4*$B4)</f>
        <v>3510</v>
      </c>
      <c r="O4" s="16">
        <f>M4*$C4</f>
        <v>0</v>
      </c>
      <c r="P4" s="16"/>
      <c r="Q4" s="16">
        <f aca="true" t="shared" si="5" ref="Q4:Q16">(P4*$B4)</f>
        <v>0</v>
      </c>
      <c r="R4" s="16">
        <f>P4*$C4</f>
        <v>0</v>
      </c>
      <c r="S4" s="16">
        <v>59</v>
      </c>
      <c r="T4" s="16">
        <f aca="true" t="shared" si="6" ref="T4:T16">(S4*$B4)</f>
        <v>1770</v>
      </c>
      <c r="U4" s="16">
        <f>S4*$C4</f>
        <v>0</v>
      </c>
      <c r="V4" s="16"/>
      <c r="W4" s="16">
        <f aca="true" t="shared" si="7" ref="W4:W16">(V4*$B4)</f>
        <v>0</v>
      </c>
      <c r="X4" s="16">
        <f>V4*$C4</f>
        <v>0</v>
      </c>
      <c r="Y4" s="16"/>
      <c r="Z4" s="16">
        <f aca="true" t="shared" si="8" ref="Z4:Z16">(Y4*$B4)</f>
        <v>0</v>
      </c>
      <c r="AA4" s="16">
        <f>Y4*$C4</f>
        <v>0</v>
      </c>
      <c r="AB4" s="16">
        <f>ROUND(AVERAGE(D4,G4,J4,M4,P4,S4,V4,Y4),2)</f>
        <v>98.67</v>
      </c>
      <c r="AC4" s="16">
        <f aca="true" t="shared" si="9" ref="AC4:AC16">(AB4*$B4)</f>
        <v>2960.1</v>
      </c>
      <c r="AD4" s="16">
        <f>AB4*$C4</f>
        <v>0</v>
      </c>
      <c r="AE4" s="6"/>
      <c r="AF4" s="2"/>
    </row>
    <row r="5" spans="1:32" s="4" customFormat="1" ht="19.5" customHeight="1">
      <c r="A5" s="22" t="s">
        <v>25</v>
      </c>
      <c r="B5" s="15">
        <v>60</v>
      </c>
      <c r="C5" s="15"/>
      <c r="D5" s="16"/>
      <c r="E5" s="16">
        <f t="shared" si="0"/>
        <v>0</v>
      </c>
      <c r="F5" s="16">
        <f t="shared" si="1"/>
        <v>0</v>
      </c>
      <c r="G5" s="16"/>
      <c r="H5" s="16">
        <f t="shared" si="2"/>
        <v>0</v>
      </c>
      <c r="I5" s="16">
        <f aca="true" t="shared" si="10" ref="I5:I16">G5*$C5</f>
        <v>0</v>
      </c>
      <c r="J5" s="16">
        <v>107</v>
      </c>
      <c r="K5" s="16">
        <f t="shared" si="3"/>
        <v>6420</v>
      </c>
      <c r="L5" s="16">
        <f aca="true" t="shared" si="11" ref="L5:L16">J5*$C5</f>
        <v>0</v>
      </c>
      <c r="M5" s="16">
        <v>103</v>
      </c>
      <c r="N5" s="16">
        <f t="shared" si="4"/>
        <v>6180</v>
      </c>
      <c r="O5" s="16">
        <f aca="true" t="shared" si="12" ref="O5:O16">M5*$C5</f>
        <v>0</v>
      </c>
      <c r="P5" s="16">
        <v>123.1</v>
      </c>
      <c r="Q5" s="16">
        <f t="shared" si="5"/>
        <v>7386</v>
      </c>
      <c r="R5" s="16">
        <f aca="true" t="shared" si="13" ref="R5:R16">P5*$C5</f>
        <v>0</v>
      </c>
      <c r="S5" s="16">
        <v>49</v>
      </c>
      <c r="T5" s="16">
        <f t="shared" si="6"/>
        <v>2940</v>
      </c>
      <c r="U5" s="16">
        <f aca="true" t="shared" si="14" ref="U5:U16">S5*$C5</f>
        <v>0</v>
      </c>
      <c r="V5" s="16"/>
      <c r="W5" s="16">
        <f t="shared" si="7"/>
        <v>0</v>
      </c>
      <c r="X5" s="16">
        <f aca="true" t="shared" si="15" ref="X5:X16">V5*$C5</f>
        <v>0</v>
      </c>
      <c r="Y5" s="16"/>
      <c r="Z5" s="16">
        <f t="shared" si="8"/>
        <v>0</v>
      </c>
      <c r="AA5" s="16">
        <f aca="true" t="shared" si="16" ref="AA5:AA16">Y5*$C5</f>
        <v>0</v>
      </c>
      <c r="AB5" s="16">
        <f aca="true" t="shared" si="17" ref="AB5:AB16">ROUND(AVERAGE(D5,G5,J5,M5,P5,S5,V5,Y5),2)</f>
        <v>95.53</v>
      </c>
      <c r="AC5" s="16">
        <f t="shared" si="9"/>
        <v>5731.8</v>
      </c>
      <c r="AD5" s="16">
        <f aca="true" t="shared" si="18" ref="AD5:AD16">AB5*$C5</f>
        <v>0</v>
      </c>
      <c r="AE5" s="6"/>
      <c r="AF5" s="2"/>
    </row>
    <row r="6" spans="1:32" s="4" customFormat="1" ht="19.5" customHeight="1">
      <c r="A6" s="22" t="s">
        <v>26</v>
      </c>
      <c r="B6" s="15">
        <v>5</v>
      </c>
      <c r="C6" s="15"/>
      <c r="D6" s="16"/>
      <c r="E6" s="16">
        <f t="shared" si="0"/>
        <v>0</v>
      </c>
      <c r="F6" s="16">
        <f t="shared" si="1"/>
        <v>0</v>
      </c>
      <c r="G6" s="16"/>
      <c r="H6" s="16">
        <f t="shared" si="2"/>
        <v>0</v>
      </c>
      <c r="I6" s="16">
        <f t="shared" si="10"/>
        <v>0</v>
      </c>
      <c r="J6" s="16">
        <v>1335</v>
      </c>
      <c r="K6" s="16">
        <f t="shared" si="3"/>
        <v>6675</v>
      </c>
      <c r="L6" s="16">
        <f t="shared" si="11"/>
        <v>0</v>
      </c>
      <c r="M6" s="16">
        <v>1218</v>
      </c>
      <c r="N6" s="16">
        <f t="shared" si="4"/>
        <v>6090</v>
      </c>
      <c r="O6" s="16">
        <f t="shared" si="12"/>
        <v>0</v>
      </c>
      <c r="P6" s="16"/>
      <c r="Q6" s="16">
        <f t="shared" si="5"/>
        <v>0</v>
      </c>
      <c r="R6" s="16">
        <f t="shared" si="13"/>
        <v>0</v>
      </c>
      <c r="S6" s="16">
        <v>1287</v>
      </c>
      <c r="T6" s="16">
        <f t="shared" si="6"/>
        <v>6435</v>
      </c>
      <c r="U6" s="16">
        <f t="shared" si="14"/>
        <v>0</v>
      </c>
      <c r="V6" s="16"/>
      <c r="W6" s="16">
        <f t="shared" si="7"/>
        <v>0</v>
      </c>
      <c r="X6" s="16">
        <f t="shared" si="15"/>
        <v>0</v>
      </c>
      <c r="Y6" s="16"/>
      <c r="Z6" s="16">
        <f t="shared" si="8"/>
        <v>0</v>
      </c>
      <c r="AA6" s="16">
        <f t="shared" si="16"/>
        <v>0</v>
      </c>
      <c r="AB6" s="16">
        <f t="shared" si="17"/>
        <v>1280</v>
      </c>
      <c r="AC6" s="16">
        <f t="shared" si="9"/>
        <v>6400</v>
      </c>
      <c r="AD6" s="16">
        <f t="shared" si="18"/>
        <v>0</v>
      </c>
      <c r="AE6" s="6"/>
      <c r="AF6" s="2"/>
    </row>
    <row r="7" spans="1:32" s="4" customFormat="1" ht="19.5" customHeight="1">
      <c r="A7" s="22" t="s">
        <v>27</v>
      </c>
      <c r="B7" s="15">
        <v>200</v>
      </c>
      <c r="C7" s="15">
        <v>10</v>
      </c>
      <c r="D7" s="16"/>
      <c r="E7" s="16">
        <f t="shared" si="0"/>
        <v>0</v>
      </c>
      <c r="F7" s="16">
        <f t="shared" si="1"/>
        <v>0</v>
      </c>
      <c r="G7" s="16"/>
      <c r="H7" s="16">
        <f t="shared" si="2"/>
        <v>0</v>
      </c>
      <c r="I7" s="16">
        <f t="shared" si="10"/>
        <v>0</v>
      </c>
      <c r="J7" s="16"/>
      <c r="K7" s="16">
        <f t="shared" si="3"/>
        <v>0</v>
      </c>
      <c r="L7" s="16">
        <f t="shared" si="11"/>
        <v>0</v>
      </c>
      <c r="M7" s="16"/>
      <c r="N7" s="16">
        <f t="shared" si="4"/>
        <v>0</v>
      </c>
      <c r="O7" s="16">
        <f t="shared" si="12"/>
        <v>0</v>
      </c>
      <c r="P7" s="16"/>
      <c r="Q7" s="16">
        <f t="shared" si="5"/>
        <v>0</v>
      </c>
      <c r="R7" s="16">
        <f t="shared" si="13"/>
        <v>0</v>
      </c>
      <c r="S7" s="16">
        <v>495</v>
      </c>
      <c r="T7" s="16">
        <f t="shared" si="6"/>
        <v>99000</v>
      </c>
      <c r="U7" s="16">
        <f t="shared" si="14"/>
        <v>4950</v>
      </c>
      <c r="V7" s="16">
        <v>295.24</v>
      </c>
      <c r="W7" s="16">
        <f t="shared" si="7"/>
        <v>59048</v>
      </c>
      <c r="X7" s="16">
        <f t="shared" si="15"/>
        <v>2952.4</v>
      </c>
      <c r="Y7" s="16">
        <v>340</v>
      </c>
      <c r="Z7" s="16">
        <f t="shared" si="8"/>
        <v>68000</v>
      </c>
      <c r="AA7" s="16">
        <f t="shared" si="16"/>
        <v>3400</v>
      </c>
      <c r="AB7" s="16">
        <f t="shared" si="17"/>
        <v>376.75</v>
      </c>
      <c r="AC7" s="16">
        <f t="shared" si="9"/>
        <v>75350</v>
      </c>
      <c r="AD7" s="16">
        <f t="shared" si="18"/>
        <v>3767.5</v>
      </c>
      <c r="AE7" s="6"/>
      <c r="AF7" s="2"/>
    </row>
    <row r="8" spans="1:32" s="4" customFormat="1" ht="19.5" customHeight="1">
      <c r="A8" s="22" t="s">
        <v>28</v>
      </c>
      <c r="B8" s="15">
        <v>10</v>
      </c>
      <c r="C8" s="15"/>
      <c r="D8" s="16"/>
      <c r="E8" s="16">
        <f t="shared" si="0"/>
        <v>0</v>
      </c>
      <c r="F8" s="16">
        <f t="shared" si="1"/>
        <v>0</v>
      </c>
      <c r="G8" s="16"/>
      <c r="H8" s="16">
        <f t="shared" si="2"/>
        <v>0</v>
      </c>
      <c r="I8" s="16">
        <f t="shared" si="10"/>
        <v>0</v>
      </c>
      <c r="J8" s="16">
        <v>1405</v>
      </c>
      <c r="K8" s="16">
        <f t="shared" si="3"/>
        <v>14050</v>
      </c>
      <c r="L8" s="16">
        <f t="shared" si="11"/>
        <v>0</v>
      </c>
      <c r="M8" s="16">
        <v>1380</v>
      </c>
      <c r="N8" s="16">
        <f t="shared" si="4"/>
        <v>13800</v>
      </c>
      <c r="O8" s="16">
        <f t="shared" si="12"/>
        <v>0</v>
      </c>
      <c r="P8" s="16"/>
      <c r="Q8" s="16">
        <f t="shared" si="5"/>
        <v>0</v>
      </c>
      <c r="R8" s="16">
        <f t="shared" si="13"/>
        <v>0</v>
      </c>
      <c r="S8" s="16">
        <v>1617.2</v>
      </c>
      <c r="T8" s="16">
        <f t="shared" si="6"/>
        <v>16172</v>
      </c>
      <c r="U8" s="16">
        <f t="shared" si="14"/>
        <v>0</v>
      </c>
      <c r="V8" s="16"/>
      <c r="W8" s="16">
        <f t="shared" si="7"/>
        <v>0</v>
      </c>
      <c r="X8" s="16">
        <f t="shared" si="15"/>
        <v>0</v>
      </c>
      <c r="Y8" s="16"/>
      <c r="Z8" s="16">
        <f t="shared" si="8"/>
        <v>0</v>
      </c>
      <c r="AA8" s="16">
        <f t="shared" si="16"/>
        <v>0</v>
      </c>
      <c r="AB8" s="16">
        <f t="shared" si="17"/>
        <v>1467.4</v>
      </c>
      <c r="AC8" s="16">
        <f t="shared" si="9"/>
        <v>14674</v>
      </c>
      <c r="AD8" s="16">
        <f t="shared" si="18"/>
        <v>0</v>
      </c>
      <c r="AE8" s="6"/>
      <c r="AF8" s="2"/>
    </row>
    <row r="9" spans="1:32" s="4" customFormat="1" ht="19.5" customHeight="1">
      <c r="A9" s="22" t="s">
        <v>29</v>
      </c>
      <c r="B9" s="15">
        <v>2000</v>
      </c>
      <c r="C9" s="15">
        <v>300</v>
      </c>
      <c r="D9" s="16">
        <v>1.95</v>
      </c>
      <c r="E9" s="16">
        <f t="shared" si="0"/>
        <v>3900</v>
      </c>
      <c r="F9" s="16">
        <f t="shared" si="1"/>
        <v>585</v>
      </c>
      <c r="G9" s="16">
        <v>2.5</v>
      </c>
      <c r="H9" s="16">
        <f t="shared" si="2"/>
        <v>5000</v>
      </c>
      <c r="I9" s="16">
        <f t="shared" si="10"/>
        <v>750</v>
      </c>
      <c r="J9" s="16">
        <v>1.99</v>
      </c>
      <c r="K9" s="16">
        <f t="shared" si="3"/>
        <v>3980</v>
      </c>
      <c r="L9" s="16">
        <f t="shared" si="11"/>
        <v>597</v>
      </c>
      <c r="M9" s="16">
        <v>2.4</v>
      </c>
      <c r="N9" s="16">
        <f t="shared" si="4"/>
        <v>4800</v>
      </c>
      <c r="O9" s="16">
        <f t="shared" si="12"/>
        <v>720</v>
      </c>
      <c r="P9" s="16">
        <v>2.2</v>
      </c>
      <c r="Q9" s="16">
        <f t="shared" si="5"/>
        <v>4400</v>
      </c>
      <c r="R9" s="16">
        <f t="shared" si="13"/>
        <v>660</v>
      </c>
      <c r="S9" s="16">
        <v>1.85</v>
      </c>
      <c r="T9" s="16">
        <f t="shared" si="6"/>
        <v>3700</v>
      </c>
      <c r="U9" s="16">
        <f t="shared" si="14"/>
        <v>555</v>
      </c>
      <c r="V9" s="16"/>
      <c r="W9" s="16">
        <f t="shared" si="7"/>
        <v>0</v>
      </c>
      <c r="X9" s="16">
        <f t="shared" si="15"/>
        <v>0</v>
      </c>
      <c r="Y9" s="16"/>
      <c r="Z9" s="16">
        <f t="shared" si="8"/>
        <v>0</v>
      </c>
      <c r="AA9" s="16">
        <f t="shared" si="16"/>
        <v>0</v>
      </c>
      <c r="AB9" s="16">
        <f t="shared" si="17"/>
        <v>2.15</v>
      </c>
      <c r="AC9" s="16">
        <f t="shared" si="9"/>
        <v>4300</v>
      </c>
      <c r="AD9" s="16">
        <f t="shared" si="18"/>
        <v>645</v>
      </c>
      <c r="AE9" s="6"/>
      <c r="AF9" s="2"/>
    </row>
    <row r="10" spans="1:32" s="4" customFormat="1" ht="19.5" customHeight="1">
      <c r="A10" s="22" t="s">
        <v>30</v>
      </c>
      <c r="B10" s="15">
        <v>20</v>
      </c>
      <c r="C10" s="15">
        <v>2</v>
      </c>
      <c r="D10" s="16">
        <v>36</v>
      </c>
      <c r="E10" s="16">
        <f t="shared" si="0"/>
        <v>720</v>
      </c>
      <c r="F10" s="16">
        <f t="shared" si="1"/>
        <v>72</v>
      </c>
      <c r="G10" s="16">
        <v>32.88</v>
      </c>
      <c r="H10" s="16">
        <f t="shared" si="2"/>
        <v>657.6</v>
      </c>
      <c r="I10" s="16">
        <f t="shared" si="10"/>
        <v>65.76</v>
      </c>
      <c r="J10" s="16"/>
      <c r="K10" s="16">
        <f t="shared" si="3"/>
        <v>0</v>
      </c>
      <c r="L10" s="16">
        <f t="shared" si="11"/>
        <v>0</v>
      </c>
      <c r="M10" s="16"/>
      <c r="N10" s="16">
        <f t="shared" si="4"/>
        <v>0</v>
      </c>
      <c r="O10" s="16">
        <f t="shared" si="12"/>
        <v>0</v>
      </c>
      <c r="P10" s="16">
        <v>25</v>
      </c>
      <c r="Q10" s="16">
        <f t="shared" si="5"/>
        <v>500</v>
      </c>
      <c r="R10" s="16">
        <f t="shared" si="13"/>
        <v>50</v>
      </c>
      <c r="S10" s="16">
        <v>27</v>
      </c>
      <c r="T10" s="16">
        <f t="shared" si="6"/>
        <v>540</v>
      </c>
      <c r="U10" s="16">
        <f t="shared" si="14"/>
        <v>54</v>
      </c>
      <c r="V10" s="16"/>
      <c r="W10" s="16">
        <f t="shared" si="7"/>
        <v>0</v>
      </c>
      <c r="X10" s="16">
        <f t="shared" si="15"/>
        <v>0</v>
      </c>
      <c r="Y10" s="16"/>
      <c r="Z10" s="16">
        <f t="shared" si="8"/>
        <v>0</v>
      </c>
      <c r="AA10" s="16">
        <f t="shared" si="16"/>
        <v>0</v>
      </c>
      <c r="AB10" s="16">
        <f t="shared" si="17"/>
        <v>30.22</v>
      </c>
      <c r="AC10" s="16">
        <f t="shared" si="9"/>
        <v>604.4</v>
      </c>
      <c r="AD10" s="16">
        <f t="shared" si="18"/>
        <v>60.44</v>
      </c>
      <c r="AE10" s="6"/>
      <c r="AF10" s="2"/>
    </row>
    <row r="11" spans="1:32" s="4" customFormat="1" ht="19.5" customHeight="1">
      <c r="A11" s="22" t="s">
        <v>31</v>
      </c>
      <c r="B11" s="15">
        <v>80</v>
      </c>
      <c r="C11" s="15"/>
      <c r="D11" s="16">
        <v>22</v>
      </c>
      <c r="E11" s="16">
        <f t="shared" si="0"/>
        <v>1760</v>
      </c>
      <c r="F11" s="16">
        <f aca="true" t="shared" si="19" ref="F11:F16">D11*$C11</f>
        <v>0</v>
      </c>
      <c r="G11" s="16">
        <f>8.9*4</f>
        <v>35.6</v>
      </c>
      <c r="H11" s="16">
        <f t="shared" si="2"/>
        <v>2848</v>
      </c>
      <c r="I11" s="16">
        <f t="shared" si="10"/>
        <v>0</v>
      </c>
      <c r="J11" s="16"/>
      <c r="K11" s="16">
        <f t="shared" si="3"/>
        <v>0</v>
      </c>
      <c r="L11" s="16">
        <f t="shared" si="11"/>
        <v>0</v>
      </c>
      <c r="M11" s="16"/>
      <c r="N11" s="16">
        <f t="shared" si="4"/>
        <v>0</v>
      </c>
      <c r="O11" s="16">
        <f t="shared" si="12"/>
        <v>0</v>
      </c>
      <c r="P11" s="16"/>
      <c r="Q11" s="16">
        <f t="shared" si="5"/>
        <v>0</v>
      </c>
      <c r="R11" s="16">
        <f t="shared" si="13"/>
        <v>0</v>
      </c>
      <c r="S11" s="16">
        <f>9.5*4</f>
        <v>38</v>
      </c>
      <c r="T11" s="16">
        <f t="shared" si="6"/>
        <v>3040</v>
      </c>
      <c r="U11" s="16">
        <f t="shared" si="14"/>
        <v>0</v>
      </c>
      <c r="V11" s="16"/>
      <c r="W11" s="16">
        <f t="shared" si="7"/>
        <v>0</v>
      </c>
      <c r="X11" s="16">
        <f t="shared" si="15"/>
        <v>0</v>
      </c>
      <c r="Y11" s="16"/>
      <c r="Z11" s="16">
        <f t="shared" si="8"/>
        <v>0</v>
      </c>
      <c r="AA11" s="16">
        <f t="shared" si="16"/>
        <v>0</v>
      </c>
      <c r="AB11" s="16">
        <f t="shared" si="17"/>
        <v>31.87</v>
      </c>
      <c r="AC11" s="16">
        <f t="shared" si="9"/>
        <v>2549.6</v>
      </c>
      <c r="AD11" s="16">
        <f t="shared" si="18"/>
        <v>0</v>
      </c>
      <c r="AE11" s="6"/>
      <c r="AF11" s="2"/>
    </row>
    <row r="12" spans="1:32" s="4" customFormat="1" ht="19.5" customHeight="1">
      <c r="A12" s="22" t="s">
        <v>32</v>
      </c>
      <c r="B12" s="15">
        <v>20</v>
      </c>
      <c r="C12" s="15">
        <v>2</v>
      </c>
      <c r="D12" s="16">
        <v>35</v>
      </c>
      <c r="E12" s="16">
        <f t="shared" si="0"/>
        <v>700</v>
      </c>
      <c r="F12" s="16">
        <f t="shared" si="19"/>
        <v>70</v>
      </c>
      <c r="G12" s="16">
        <v>30.81</v>
      </c>
      <c r="H12" s="16">
        <f t="shared" si="2"/>
        <v>616.1999999999999</v>
      </c>
      <c r="I12" s="16">
        <f t="shared" si="10"/>
        <v>61.62</v>
      </c>
      <c r="J12" s="16"/>
      <c r="K12" s="16">
        <f t="shared" si="3"/>
        <v>0</v>
      </c>
      <c r="L12" s="16">
        <f t="shared" si="11"/>
        <v>0</v>
      </c>
      <c r="M12" s="16"/>
      <c r="N12" s="16">
        <f t="shared" si="4"/>
        <v>0</v>
      </c>
      <c r="O12" s="16">
        <f t="shared" si="12"/>
        <v>0</v>
      </c>
      <c r="P12" s="16"/>
      <c r="Q12" s="16">
        <f t="shared" si="5"/>
        <v>0</v>
      </c>
      <c r="R12" s="16">
        <f t="shared" si="13"/>
        <v>0</v>
      </c>
      <c r="S12" s="16">
        <v>35</v>
      </c>
      <c r="T12" s="16">
        <f t="shared" si="6"/>
        <v>700</v>
      </c>
      <c r="U12" s="16">
        <f t="shared" si="14"/>
        <v>70</v>
      </c>
      <c r="V12" s="16"/>
      <c r="W12" s="16">
        <f t="shared" si="7"/>
        <v>0</v>
      </c>
      <c r="X12" s="16">
        <f t="shared" si="15"/>
        <v>0</v>
      </c>
      <c r="Y12" s="16"/>
      <c r="Z12" s="16">
        <f t="shared" si="8"/>
        <v>0</v>
      </c>
      <c r="AA12" s="16">
        <f t="shared" si="16"/>
        <v>0</v>
      </c>
      <c r="AB12" s="16">
        <f t="shared" si="17"/>
        <v>33.6</v>
      </c>
      <c r="AC12" s="16">
        <f t="shared" si="9"/>
        <v>672</v>
      </c>
      <c r="AD12" s="16">
        <f t="shared" si="18"/>
        <v>67.2</v>
      </c>
      <c r="AE12" s="6"/>
      <c r="AF12" s="2"/>
    </row>
    <row r="13" spans="1:32" s="4" customFormat="1" ht="19.5" customHeight="1">
      <c r="A13" s="22" t="s">
        <v>33</v>
      </c>
      <c r="B13" s="15">
        <v>5</v>
      </c>
      <c r="C13" s="15">
        <v>1</v>
      </c>
      <c r="D13" s="16">
        <v>35</v>
      </c>
      <c r="E13" s="16">
        <f t="shared" si="0"/>
        <v>175</v>
      </c>
      <c r="F13" s="16">
        <f>D13*$C13</f>
        <v>35</v>
      </c>
      <c r="G13" s="16">
        <v>30.81</v>
      </c>
      <c r="H13" s="16">
        <f t="shared" si="2"/>
        <v>154.04999999999998</v>
      </c>
      <c r="I13" s="16">
        <f t="shared" si="10"/>
        <v>30.81</v>
      </c>
      <c r="J13" s="16"/>
      <c r="K13" s="16">
        <f t="shared" si="3"/>
        <v>0</v>
      </c>
      <c r="L13" s="16">
        <f t="shared" si="11"/>
        <v>0</v>
      </c>
      <c r="M13" s="16"/>
      <c r="N13" s="16">
        <f t="shared" si="4"/>
        <v>0</v>
      </c>
      <c r="O13" s="16">
        <f t="shared" si="12"/>
        <v>0</v>
      </c>
      <c r="P13" s="16"/>
      <c r="Q13" s="16">
        <f t="shared" si="5"/>
        <v>0</v>
      </c>
      <c r="R13" s="16">
        <f t="shared" si="13"/>
        <v>0</v>
      </c>
      <c r="S13" s="16">
        <v>11</v>
      </c>
      <c r="T13" s="16">
        <f t="shared" si="6"/>
        <v>55</v>
      </c>
      <c r="U13" s="16">
        <f t="shared" si="14"/>
        <v>11</v>
      </c>
      <c r="V13" s="16"/>
      <c r="W13" s="16">
        <f t="shared" si="7"/>
        <v>0</v>
      </c>
      <c r="X13" s="16">
        <f t="shared" si="15"/>
        <v>0</v>
      </c>
      <c r="Y13" s="16"/>
      <c r="Z13" s="16">
        <f t="shared" si="8"/>
        <v>0</v>
      </c>
      <c r="AA13" s="16">
        <f t="shared" si="16"/>
        <v>0</v>
      </c>
      <c r="AB13" s="16">
        <f t="shared" si="17"/>
        <v>25.6</v>
      </c>
      <c r="AC13" s="16">
        <f t="shared" si="9"/>
        <v>128</v>
      </c>
      <c r="AD13" s="16">
        <f t="shared" si="18"/>
        <v>25.6</v>
      </c>
      <c r="AE13" s="6"/>
      <c r="AF13" s="2"/>
    </row>
    <row r="14" spans="1:32" s="4" customFormat="1" ht="19.5" customHeight="1">
      <c r="A14" s="22" t="s">
        <v>34</v>
      </c>
      <c r="B14" s="15">
        <v>200</v>
      </c>
      <c r="C14" s="15">
        <v>40</v>
      </c>
      <c r="D14" s="16">
        <v>3.6</v>
      </c>
      <c r="E14" s="16">
        <f t="shared" si="0"/>
        <v>720</v>
      </c>
      <c r="F14" s="16">
        <f t="shared" si="19"/>
        <v>144</v>
      </c>
      <c r="G14" s="16"/>
      <c r="H14" s="16">
        <f t="shared" si="2"/>
        <v>0</v>
      </c>
      <c r="I14" s="16">
        <f t="shared" si="10"/>
        <v>0</v>
      </c>
      <c r="J14" s="16"/>
      <c r="K14" s="16">
        <f t="shared" si="3"/>
        <v>0</v>
      </c>
      <c r="L14" s="16">
        <f t="shared" si="11"/>
        <v>0</v>
      </c>
      <c r="M14" s="16"/>
      <c r="N14" s="16">
        <f t="shared" si="4"/>
        <v>0</v>
      </c>
      <c r="O14" s="16">
        <f t="shared" si="12"/>
        <v>0</v>
      </c>
      <c r="P14" s="16">
        <v>4.45</v>
      </c>
      <c r="Q14" s="16">
        <f t="shared" si="5"/>
        <v>890</v>
      </c>
      <c r="R14" s="16">
        <f t="shared" si="13"/>
        <v>178</v>
      </c>
      <c r="S14" s="16">
        <v>6.9</v>
      </c>
      <c r="T14" s="16">
        <f t="shared" si="6"/>
        <v>1380</v>
      </c>
      <c r="U14" s="16">
        <f t="shared" si="14"/>
        <v>276</v>
      </c>
      <c r="V14" s="16"/>
      <c r="W14" s="16">
        <f t="shared" si="7"/>
        <v>0</v>
      </c>
      <c r="X14" s="16">
        <f t="shared" si="15"/>
        <v>0</v>
      </c>
      <c r="Y14" s="16"/>
      <c r="Z14" s="16">
        <f t="shared" si="8"/>
        <v>0</v>
      </c>
      <c r="AA14" s="16">
        <f t="shared" si="16"/>
        <v>0</v>
      </c>
      <c r="AB14" s="16">
        <f t="shared" si="17"/>
        <v>4.98</v>
      </c>
      <c r="AC14" s="16">
        <f t="shared" si="9"/>
        <v>996.0000000000001</v>
      </c>
      <c r="AD14" s="16">
        <f>AB14*$C14</f>
        <v>199.20000000000002</v>
      </c>
      <c r="AE14" s="6"/>
      <c r="AF14" s="2"/>
    </row>
    <row r="15" spans="1:32" s="4" customFormat="1" ht="19.5" customHeight="1">
      <c r="A15" s="22" t="s">
        <v>35</v>
      </c>
      <c r="B15" s="15">
        <v>100</v>
      </c>
      <c r="C15" s="15">
        <v>8</v>
      </c>
      <c r="D15" s="16">
        <v>62</v>
      </c>
      <c r="E15" s="16">
        <f t="shared" si="0"/>
        <v>6200</v>
      </c>
      <c r="F15" s="16">
        <f t="shared" si="19"/>
        <v>496</v>
      </c>
      <c r="G15" s="16">
        <v>57.1</v>
      </c>
      <c r="H15" s="16">
        <f t="shared" si="2"/>
        <v>5710</v>
      </c>
      <c r="I15" s="16">
        <f t="shared" si="10"/>
        <v>456.8</v>
      </c>
      <c r="J15" s="16"/>
      <c r="K15" s="16">
        <f t="shared" si="3"/>
        <v>0</v>
      </c>
      <c r="L15" s="16">
        <f t="shared" si="11"/>
        <v>0</v>
      </c>
      <c r="M15" s="16"/>
      <c r="N15" s="16">
        <f t="shared" si="4"/>
        <v>0</v>
      </c>
      <c r="O15" s="16">
        <f t="shared" si="12"/>
        <v>0</v>
      </c>
      <c r="P15" s="16">
        <v>65</v>
      </c>
      <c r="Q15" s="16">
        <f t="shared" si="5"/>
        <v>6500</v>
      </c>
      <c r="R15" s="16">
        <f t="shared" si="13"/>
        <v>520</v>
      </c>
      <c r="S15" s="16">
        <v>69</v>
      </c>
      <c r="T15" s="16">
        <f t="shared" si="6"/>
        <v>6900</v>
      </c>
      <c r="U15" s="16">
        <f t="shared" si="14"/>
        <v>552</v>
      </c>
      <c r="V15" s="16"/>
      <c r="W15" s="16">
        <f t="shared" si="7"/>
        <v>0</v>
      </c>
      <c r="X15" s="16">
        <f t="shared" si="15"/>
        <v>0</v>
      </c>
      <c r="Y15" s="16"/>
      <c r="Z15" s="16">
        <f t="shared" si="8"/>
        <v>0</v>
      </c>
      <c r="AA15" s="16">
        <f t="shared" si="16"/>
        <v>0</v>
      </c>
      <c r="AB15" s="16">
        <f t="shared" si="17"/>
        <v>63.28</v>
      </c>
      <c r="AC15" s="16">
        <f t="shared" si="9"/>
        <v>6328</v>
      </c>
      <c r="AD15" s="16">
        <f t="shared" si="18"/>
        <v>506.24</v>
      </c>
      <c r="AE15" s="6"/>
      <c r="AF15" s="2"/>
    </row>
    <row r="16" spans="1:32" s="4" customFormat="1" ht="19.5" customHeight="1">
      <c r="A16" s="22" t="s">
        <v>36</v>
      </c>
      <c r="B16" s="15">
        <v>15</v>
      </c>
      <c r="C16" s="15">
        <v>2</v>
      </c>
      <c r="D16" s="16">
        <v>153</v>
      </c>
      <c r="E16" s="16">
        <f t="shared" si="0"/>
        <v>2295</v>
      </c>
      <c r="F16" s="16">
        <f t="shared" si="19"/>
        <v>306</v>
      </c>
      <c r="G16" s="16">
        <v>103.74</v>
      </c>
      <c r="H16" s="16">
        <f t="shared" si="2"/>
        <v>1556.1</v>
      </c>
      <c r="I16" s="16">
        <f t="shared" si="10"/>
        <v>207.48</v>
      </c>
      <c r="J16" s="16"/>
      <c r="K16" s="16">
        <f t="shared" si="3"/>
        <v>0</v>
      </c>
      <c r="L16" s="16">
        <f t="shared" si="11"/>
        <v>0</v>
      </c>
      <c r="M16" s="16"/>
      <c r="N16" s="16">
        <f t="shared" si="4"/>
        <v>0</v>
      </c>
      <c r="O16" s="16">
        <f t="shared" si="12"/>
        <v>0</v>
      </c>
      <c r="P16" s="16">
        <v>105</v>
      </c>
      <c r="Q16" s="16">
        <f t="shared" si="5"/>
        <v>1575</v>
      </c>
      <c r="R16" s="16">
        <f t="shared" si="13"/>
        <v>210</v>
      </c>
      <c r="S16" s="16"/>
      <c r="T16" s="16">
        <f t="shared" si="6"/>
        <v>0</v>
      </c>
      <c r="U16" s="16">
        <f t="shared" si="14"/>
        <v>0</v>
      </c>
      <c r="V16" s="16"/>
      <c r="W16" s="16">
        <f t="shared" si="7"/>
        <v>0</v>
      </c>
      <c r="X16" s="16">
        <f t="shared" si="15"/>
        <v>0</v>
      </c>
      <c r="Y16" s="16"/>
      <c r="Z16" s="16">
        <f t="shared" si="8"/>
        <v>0</v>
      </c>
      <c r="AA16" s="16">
        <f t="shared" si="16"/>
        <v>0</v>
      </c>
      <c r="AB16" s="16">
        <f t="shared" si="17"/>
        <v>120.58</v>
      </c>
      <c r="AC16" s="16">
        <f t="shared" si="9"/>
        <v>1808.7</v>
      </c>
      <c r="AD16" s="16">
        <f t="shared" si="18"/>
        <v>241.16</v>
      </c>
      <c r="AE16" s="6"/>
      <c r="AF16" s="2"/>
    </row>
    <row r="17" spans="1:31" s="4" customFormat="1" ht="24.75" customHeight="1" thickBot="1">
      <c r="A17" s="17" t="s">
        <v>15</v>
      </c>
      <c r="B17" s="19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6">
        <f>SUM(AC4:AC16)</f>
        <v>122502.59999999999</v>
      </c>
      <c r="AD17" s="25">
        <f>SUM(AD4:AD16)</f>
        <v>5512.339999999999</v>
      </c>
      <c r="AE17" s="8"/>
    </row>
    <row r="18" spans="1:31" ht="12.75">
      <c r="A18" s="7"/>
      <c r="B18" s="7"/>
      <c r="C18" s="9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20" spans="4:30" ht="16.5">
      <c r="D20" s="24"/>
      <c r="E20" s="1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16" ht="16.5">
      <c r="A21" s="36"/>
      <c r="B21" s="36"/>
      <c r="C21" s="3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2" ht="17.25" customHeight="1">
      <c r="A22" s="4"/>
      <c r="B22" s="27"/>
      <c r="C22" s="27"/>
      <c r="D22" s="28" t="s">
        <v>16</v>
      </c>
      <c r="E22" s="29"/>
      <c r="F22" s="29"/>
      <c r="G22" s="29"/>
      <c r="H22" s="29"/>
      <c r="I22" s="29"/>
      <c r="J22" s="29"/>
      <c r="K22" s="29"/>
      <c r="L22" s="30"/>
    </row>
    <row r="23" spans="1:12" ht="15" customHeight="1">
      <c r="A23" s="4"/>
      <c r="B23" s="27"/>
      <c r="C23" s="27"/>
      <c r="D23" s="31" t="s">
        <v>17</v>
      </c>
      <c r="E23" s="27"/>
      <c r="F23" s="27"/>
      <c r="G23" s="27"/>
      <c r="H23" s="27"/>
      <c r="I23" s="27"/>
      <c r="J23" s="27"/>
      <c r="K23" s="27"/>
      <c r="L23" s="32"/>
    </row>
    <row r="24" spans="1:12" ht="15" customHeight="1">
      <c r="A24" s="4"/>
      <c r="B24" s="27"/>
      <c r="C24" s="27"/>
      <c r="D24" s="31" t="s">
        <v>18</v>
      </c>
      <c r="E24" s="27"/>
      <c r="F24" s="27"/>
      <c r="G24" s="27"/>
      <c r="H24" s="27"/>
      <c r="I24" s="27"/>
      <c r="J24" s="27"/>
      <c r="K24" s="27"/>
      <c r="L24" s="32"/>
    </row>
    <row r="25" spans="1:12" ht="15">
      <c r="A25" s="4"/>
      <c r="B25" s="27"/>
      <c r="C25" s="27"/>
      <c r="D25" s="31" t="s">
        <v>19</v>
      </c>
      <c r="E25" s="27"/>
      <c r="F25" s="27"/>
      <c r="G25" s="27"/>
      <c r="H25" s="27"/>
      <c r="I25" s="27"/>
      <c r="J25" s="27"/>
      <c r="K25" s="27"/>
      <c r="L25" s="32"/>
    </row>
    <row r="26" spans="1:12" ht="15">
      <c r="A26" s="4"/>
      <c r="B26" s="27"/>
      <c r="C26" s="27"/>
      <c r="D26" s="31" t="s">
        <v>20</v>
      </c>
      <c r="E26" s="27"/>
      <c r="F26" s="27"/>
      <c r="G26" s="27"/>
      <c r="H26" s="27"/>
      <c r="I26" s="27"/>
      <c r="J26" s="27"/>
      <c r="K26" s="27"/>
      <c r="L26" s="32"/>
    </row>
    <row r="27" spans="1:12" ht="15">
      <c r="A27" s="4"/>
      <c r="B27" s="27"/>
      <c r="C27" s="27"/>
      <c r="D27" s="31" t="s">
        <v>21</v>
      </c>
      <c r="E27" s="27"/>
      <c r="F27" s="27"/>
      <c r="G27" s="27"/>
      <c r="H27" s="27"/>
      <c r="I27" s="27"/>
      <c r="J27" s="27"/>
      <c r="K27" s="27"/>
      <c r="L27" s="32"/>
    </row>
    <row r="28" spans="1:12" ht="15">
      <c r="A28" s="4"/>
      <c r="B28" s="27"/>
      <c r="C28" s="27"/>
      <c r="D28" s="31" t="s">
        <v>22</v>
      </c>
      <c r="E28" s="27"/>
      <c r="F28" s="27"/>
      <c r="G28" s="27"/>
      <c r="H28" s="27"/>
      <c r="I28" s="27"/>
      <c r="J28" s="27"/>
      <c r="K28" s="27"/>
      <c r="L28" s="32"/>
    </row>
    <row r="29" spans="1:12" ht="15">
      <c r="A29" s="4"/>
      <c r="B29" s="27"/>
      <c r="C29" s="27"/>
      <c r="D29" s="33" t="s">
        <v>23</v>
      </c>
      <c r="E29" s="34"/>
      <c r="F29" s="34"/>
      <c r="G29" s="34"/>
      <c r="H29" s="34"/>
      <c r="I29" s="34"/>
      <c r="J29" s="34"/>
      <c r="K29" s="34"/>
      <c r="L29" s="35"/>
    </row>
    <row r="30" spans="1:3" ht="12.75">
      <c r="A30" s="4"/>
      <c r="B30" s="4"/>
      <c r="C30" s="38"/>
    </row>
    <row r="31" spans="1:3" ht="12.75">
      <c r="A31" s="4"/>
      <c r="B31" s="4"/>
      <c r="C31" s="38"/>
    </row>
  </sheetData>
  <mergeCells count="4">
    <mergeCell ref="B2:B3"/>
    <mergeCell ref="A2:A3"/>
    <mergeCell ref="C2:C3"/>
    <mergeCell ref="D1:R1"/>
  </mergeCells>
  <printOptions horizontalCentered="1"/>
  <pageMargins left="0.57" right="0.3" top="0.8" bottom="0.1968503937007874" header="0.49" footer="0.5905511811023623"/>
  <pageSetup horizontalDpi="600" verticalDpi="600" orientation="landscape" paperSize="9" scale="75" r:id="rId1"/>
  <headerFooter alignWithMargins="0">
    <oddHeader>&amp;CPLANILHA DE CUSTOS</oddHeader>
    <oddFooter>&amp;Csuprim_elei2004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2004-05-26T17:31:26Z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