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<sst xmlns="http://schemas.openxmlformats.org/spreadsheetml/2006/main" count="67" uniqueCount="36">
  <si>
    <t>EMPRESA 1</t>
  </si>
  <si>
    <t>EMPRESA 2</t>
  </si>
  <si>
    <t>EMPRESA 3</t>
  </si>
  <si>
    <t>P. UNIT.</t>
  </si>
  <si>
    <t>P. TOTAL</t>
  </si>
  <si>
    <t xml:space="preserve">P. UNIT. </t>
  </si>
  <si>
    <t>P TOTAL</t>
  </si>
  <si>
    <t>CUSTO MÉDIO</t>
  </si>
  <si>
    <t>EMPRESA 4</t>
  </si>
  <si>
    <t>EMPRESA 5</t>
  </si>
  <si>
    <t>EMPRESA 6</t>
  </si>
  <si>
    <t>EMPRESA 7</t>
  </si>
  <si>
    <t>EMPRESA 8</t>
  </si>
  <si>
    <t>EMPRESA 9</t>
  </si>
  <si>
    <t>EMPRESA 10</t>
  </si>
  <si>
    <t>EMPRESA 11</t>
  </si>
  <si>
    <t>EMPRESA 12</t>
  </si>
  <si>
    <t xml:space="preserve">       </t>
  </si>
  <si>
    <t>Quant.</t>
  </si>
  <si>
    <t>Item</t>
  </si>
  <si>
    <t>PLANILHA DE CUSTOS</t>
  </si>
  <si>
    <t>Unid.</t>
  </si>
  <si>
    <t>caixa</t>
  </si>
  <si>
    <t>unid.</t>
  </si>
  <si>
    <t>EMPRESA 1 : Orçamento apresentado em 26/01/2004 e ratificado em 13/02/2004.</t>
  </si>
  <si>
    <t>EMPRESA 2 : Orçamento apresentado em 26/01/2004 e ratificado em 13/02/2004.</t>
  </si>
  <si>
    <t>EMPRESA 3 : Orçamentos apresentados em 28/01/2004.</t>
  </si>
  <si>
    <t>EMPRESA 4: Orçamento apresentado em 13/02/2004.</t>
  </si>
  <si>
    <t>EMPRESA 5: Orçamento apresentado em 16/02/2004.</t>
  </si>
  <si>
    <t>EMPRESA 7: Orçamento apresentado em 03/02/2004 e ratificado em 16/02/2004.</t>
  </si>
  <si>
    <t>EMPRESA 8: Orçamentos apresentados em 05/02/2004; item 10: apresentado em 03/02/2004; ratificados em 13/02/2004.</t>
  </si>
  <si>
    <t>EMPRESA 9: Orçamento apresentado em 15/01/2004 e ratificado em 16/02/2004.</t>
  </si>
  <si>
    <t>EMPRESA 10: Orçamento apresentado em 03/02/2004.</t>
  </si>
  <si>
    <t>EMPRESA 12: Orçamento apresentado em 03/02/2004 e ratificado em 13/02/2004.</t>
  </si>
  <si>
    <t>EMPRESA 6: Orçamento apresentado em 28/01/2004.</t>
  </si>
  <si>
    <t>EMPRESA 11: item 9:orçamento apresentado em 10/02/2004; item 10: orçamento apresentado em 03/02/2004.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</si>
</sst>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view="pageBreakPreview" zoomScale="60" zoomScaleNormal="150" workbookViewId="0" topLeftCell="A3">
      <pane xSplit="3" ySplit="3" topLeftCell="O6" activePane="bottomRight" state="frozen"/>
      <selection pane="topLeft" activeCell="A3" sqref="A3"/>
      <selection pane="topRight" activeCell="D3" sqref="D3"/>
      <selection pane="bottomLeft" activeCell="A6" sqref="A6"/>
      <selection pane="bottomRight" activeCell="A24" sqref="A24:AA24"/>
    </sheetView>
  </sheetViews>
  <sheetFormatPr defaultColWidth="9.140625" defaultRowHeight="12.75"/>
  <cols>
    <col min="1" max="1" width="4.00390625" style="0" customWidth="1"/>
    <col min="2" max="2" width="6.8515625" style="0" customWidth="1"/>
    <col min="3" max="3" width="6.421875" style="0" customWidth="1"/>
    <col min="4" max="4" width="8.140625" style="0" customWidth="1"/>
    <col min="5" max="5" width="10.140625" style="0" customWidth="1"/>
    <col min="6" max="6" width="8.00390625" style="0" customWidth="1"/>
    <col min="7" max="7" width="9.57421875" style="0" customWidth="1"/>
    <col min="8" max="8" width="10.28125" style="0" customWidth="1"/>
    <col min="9" max="9" width="9.57421875" style="0" customWidth="1"/>
    <col min="10" max="10" width="8.140625" style="0" customWidth="1"/>
    <col min="11" max="11" width="10.7109375" style="0" customWidth="1"/>
    <col min="12" max="12" width="8.28125" style="0" customWidth="1"/>
    <col min="13" max="13" width="10.140625" style="0" customWidth="1"/>
    <col min="14" max="14" width="7.421875" style="0" customWidth="1"/>
    <col min="15" max="15" width="9.57421875" style="0" customWidth="1"/>
    <col min="16" max="16" width="8.140625" style="0" customWidth="1"/>
    <col min="17" max="17" width="10.57421875" style="0" customWidth="1"/>
    <col min="18" max="18" width="9.57421875" style="0" customWidth="1"/>
    <col min="19" max="20" width="10.140625" style="0" customWidth="1"/>
    <col min="21" max="21" width="10.28125" style="0" customWidth="1"/>
    <col min="22" max="22" width="8.28125" style="0" customWidth="1"/>
    <col min="23" max="24" width="9.57421875" style="0" customWidth="1"/>
    <col min="25" max="25" width="9.7109375" style="0" customWidth="1"/>
    <col min="26" max="26" width="7.7109375" style="0" customWidth="1"/>
    <col min="27" max="27" width="9.57421875" style="0" customWidth="1"/>
    <col min="28" max="28" width="12.00390625" style="0" bestFit="1" customWidth="1"/>
    <col min="29" max="29" width="11.421875" style="0" customWidth="1"/>
    <col min="30" max="30" width="9.7109375" style="0" bestFit="1" customWidth="1"/>
  </cols>
  <sheetData>
    <row r="1" spans="1:29" ht="12.7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3" spans="4:27" ht="13.5" thickBot="1">
      <c r="D3" s="40"/>
      <c r="E3" s="40"/>
      <c r="F3" s="40"/>
      <c r="G3" s="40"/>
      <c r="H3" s="40"/>
      <c r="I3" s="40"/>
      <c r="J3" s="40"/>
      <c r="K3" s="4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9" ht="15.75" customHeight="1">
      <c r="A4" s="35" t="s">
        <v>19</v>
      </c>
      <c r="B4" s="37" t="s">
        <v>18</v>
      </c>
      <c r="C4" s="37" t="s">
        <v>21</v>
      </c>
      <c r="D4" s="31" t="s">
        <v>0</v>
      </c>
      <c r="E4" s="32"/>
      <c r="F4" s="31" t="s">
        <v>1</v>
      </c>
      <c r="G4" s="32"/>
      <c r="H4" s="30" t="s">
        <v>2</v>
      </c>
      <c r="I4" s="30"/>
      <c r="J4" s="30" t="s">
        <v>8</v>
      </c>
      <c r="K4" s="30"/>
      <c r="L4" s="30" t="s">
        <v>9</v>
      </c>
      <c r="M4" s="30"/>
      <c r="N4" s="30" t="s">
        <v>10</v>
      </c>
      <c r="O4" s="30"/>
      <c r="P4" s="30" t="s">
        <v>11</v>
      </c>
      <c r="Q4" s="30"/>
      <c r="R4" s="30" t="s">
        <v>12</v>
      </c>
      <c r="S4" s="30"/>
      <c r="T4" s="30" t="s">
        <v>13</v>
      </c>
      <c r="U4" s="30"/>
      <c r="V4" s="30" t="s">
        <v>14</v>
      </c>
      <c r="W4" s="30"/>
      <c r="X4" s="30" t="s">
        <v>15</v>
      </c>
      <c r="Y4" s="30"/>
      <c r="Z4" s="30" t="s">
        <v>16</v>
      </c>
      <c r="AA4" s="30"/>
      <c r="AB4" s="33" t="s">
        <v>7</v>
      </c>
      <c r="AC4" s="34"/>
    </row>
    <row r="5" spans="1:29" ht="19.5" customHeight="1" thickBot="1">
      <c r="A5" s="36"/>
      <c r="B5" s="38"/>
      <c r="C5" s="38"/>
      <c r="D5" s="6" t="s">
        <v>3</v>
      </c>
      <c r="E5" s="6" t="s">
        <v>4</v>
      </c>
      <c r="F5" s="6" t="s">
        <v>5</v>
      </c>
      <c r="G5" s="6" t="s">
        <v>4</v>
      </c>
      <c r="H5" s="6" t="s">
        <v>3</v>
      </c>
      <c r="I5" s="6" t="s">
        <v>6</v>
      </c>
      <c r="J5" s="6" t="s">
        <v>3</v>
      </c>
      <c r="K5" s="6" t="s">
        <v>6</v>
      </c>
      <c r="L5" s="6" t="s">
        <v>3</v>
      </c>
      <c r="M5" s="6" t="s">
        <v>6</v>
      </c>
      <c r="N5" s="6" t="s">
        <v>3</v>
      </c>
      <c r="O5" s="6" t="s">
        <v>6</v>
      </c>
      <c r="P5" s="6" t="s">
        <v>3</v>
      </c>
      <c r="Q5" s="6" t="s">
        <v>6</v>
      </c>
      <c r="R5" s="6" t="s">
        <v>3</v>
      </c>
      <c r="S5" s="6" t="s">
        <v>6</v>
      </c>
      <c r="T5" s="6" t="s">
        <v>3</v>
      </c>
      <c r="U5" s="6" t="s">
        <v>6</v>
      </c>
      <c r="V5" s="6" t="s">
        <v>3</v>
      </c>
      <c r="W5" s="6" t="s">
        <v>6</v>
      </c>
      <c r="X5" s="6" t="s">
        <v>3</v>
      </c>
      <c r="Y5" s="6" t="s">
        <v>6</v>
      </c>
      <c r="Z5" s="6" t="s">
        <v>3</v>
      </c>
      <c r="AA5" s="6" t="s">
        <v>6</v>
      </c>
      <c r="AB5" s="7" t="s">
        <v>3</v>
      </c>
      <c r="AC5" s="8" t="s">
        <v>4</v>
      </c>
    </row>
    <row r="6" spans="1:30" ht="20.25" customHeight="1" thickBot="1">
      <c r="A6" s="9">
        <v>1</v>
      </c>
      <c r="B6" s="10">
        <v>30</v>
      </c>
      <c r="C6" s="10" t="s">
        <v>21</v>
      </c>
      <c r="D6" s="11">
        <v>0</v>
      </c>
      <c r="E6" s="11">
        <f>B6*D6</f>
        <v>0</v>
      </c>
      <c r="F6" s="11">
        <v>102.6</v>
      </c>
      <c r="G6" s="11">
        <f>B6*F6</f>
        <v>3078</v>
      </c>
      <c r="H6" s="11">
        <v>108</v>
      </c>
      <c r="I6" s="11">
        <f>B6*H6</f>
        <v>3240</v>
      </c>
      <c r="J6" s="11">
        <v>123</v>
      </c>
      <c r="K6" s="11">
        <f>B6*J6</f>
        <v>3690</v>
      </c>
      <c r="L6" s="11">
        <v>169</v>
      </c>
      <c r="M6" s="11">
        <f>B6*L6</f>
        <v>5070</v>
      </c>
      <c r="N6" s="11">
        <v>84</v>
      </c>
      <c r="O6" s="11">
        <f>B6*N6</f>
        <v>2520</v>
      </c>
      <c r="P6" s="11">
        <v>136.5</v>
      </c>
      <c r="Q6" s="11">
        <f>B6*P6</f>
        <v>4095</v>
      </c>
      <c r="R6" s="11">
        <v>137.67</v>
      </c>
      <c r="S6" s="11">
        <f>B6*R6</f>
        <v>4130.099999999999</v>
      </c>
      <c r="T6" s="11">
        <v>0</v>
      </c>
      <c r="U6" s="11">
        <f>B6*T6</f>
        <v>0</v>
      </c>
      <c r="V6" s="11">
        <v>0</v>
      </c>
      <c r="W6" s="11">
        <f aca="true" t="shared" si="0" ref="W6:W16">B6*V6</f>
        <v>0</v>
      </c>
      <c r="X6" s="11">
        <v>0</v>
      </c>
      <c r="Y6" s="11">
        <f aca="true" t="shared" si="1" ref="Y6:Y16">B6*X6</f>
        <v>0</v>
      </c>
      <c r="Z6" s="11">
        <v>0</v>
      </c>
      <c r="AA6" s="11">
        <f aca="true" t="shared" si="2" ref="AA6:AA16">B6*Z6</f>
        <v>0</v>
      </c>
      <c r="AB6" s="12">
        <f>ROUND(AVERAGE(F6,H6,J6,L6,N6,P6,R6),2)</f>
        <v>122.97</v>
      </c>
      <c r="AC6" s="13">
        <f aca="true" t="shared" si="3" ref="AC6:AC16">AB6*B6</f>
        <v>3689.1</v>
      </c>
      <c r="AD6" s="4"/>
    </row>
    <row r="7" spans="1:29" ht="20.25" customHeight="1" thickBot="1">
      <c r="A7" s="14">
        <v>2</v>
      </c>
      <c r="B7" s="15">
        <v>60</v>
      </c>
      <c r="C7" s="10" t="s">
        <v>21</v>
      </c>
      <c r="D7" s="16">
        <v>0</v>
      </c>
      <c r="E7" s="11">
        <f aca="true" t="shared" si="4" ref="E7:E16">B7*D7</f>
        <v>0</v>
      </c>
      <c r="F7" s="16">
        <v>106.65</v>
      </c>
      <c r="G7" s="11">
        <f aca="true" t="shared" si="5" ref="G7:G16">B7*F7</f>
        <v>6399</v>
      </c>
      <c r="H7" s="16">
        <v>98</v>
      </c>
      <c r="I7" s="11">
        <f aca="true" t="shared" si="6" ref="I7:I16">B7*H7</f>
        <v>5880</v>
      </c>
      <c r="J7" s="16">
        <v>107</v>
      </c>
      <c r="K7" s="11">
        <f aca="true" t="shared" si="7" ref="K7:K16">B7*J7</f>
        <v>6420</v>
      </c>
      <c r="L7" s="11">
        <v>0</v>
      </c>
      <c r="M7" s="11">
        <f aca="true" t="shared" si="8" ref="M7:M16">B7*L7</f>
        <v>0</v>
      </c>
      <c r="N7" s="11">
        <v>96</v>
      </c>
      <c r="O7" s="11">
        <f aca="true" t="shared" si="9" ref="O7:O16">B7*N7</f>
        <v>5760</v>
      </c>
      <c r="P7" s="11">
        <v>115</v>
      </c>
      <c r="Q7" s="11">
        <f aca="true" t="shared" si="10" ref="Q7:Q16">B7*P7</f>
        <v>6900</v>
      </c>
      <c r="R7" s="11">
        <v>0</v>
      </c>
      <c r="S7" s="11">
        <f aca="true" t="shared" si="11" ref="S7:S16">B7*R7</f>
        <v>0</v>
      </c>
      <c r="T7" s="16">
        <v>0</v>
      </c>
      <c r="U7" s="11">
        <f aca="true" t="shared" si="12" ref="U7:U16">B7*T7</f>
        <v>0</v>
      </c>
      <c r="V7" s="11">
        <v>0</v>
      </c>
      <c r="W7" s="11">
        <f t="shared" si="0"/>
        <v>0</v>
      </c>
      <c r="X7" s="16">
        <v>0</v>
      </c>
      <c r="Y7" s="11">
        <f t="shared" si="1"/>
        <v>0</v>
      </c>
      <c r="Z7" s="16">
        <v>0</v>
      </c>
      <c r="AA7" s="11">
        <f t="shared" si="2"/>
        <v>0</v>
      </c>
      <c r="AB7" s="12">
        <f>ROUND(AVERAGE(F7,H7,J7,N7,P7),2)</f>
        <v>104.53</v>
      </c>
      <c r="AC7" s="13">
        <f t="shared" si="3"/>
        <v>6271.8</v>
      </c>
    </row>
    <row r="8" spans="1:29" ht="20.25" customHeight="1" thickBot="1">
      <c r="A8" s="14">
        <v>3</v>
      </c>
      <c r="B8" s="15">
        <v>30</v>
      </c>
      <c r="C8" s="10" t="s">
        <v>21</v>
      </c>
      <c r="D8" s="16">
        <v>0</v>
      </c>
      <c r="E8" s="11">
        <f t="shared" si="4"/>
        <v>0</v>
      </c>
      <c r="F8" s="16">
        <v>109.35</v>
      </c>
      <c r="G8" s="11">
        <f t="shared" si="5"/>
        <v>3280.5</v>
      </c>
      <c r="H8" s="16">
        <v>104</v>
      </c>
      <c r="I8" s="11">
        <f t="shared" si="6"/>
        <v>3120</v>
      </c>
      <c r="J8" s="16">
        <v>109.8</v>
      </c>
      <c r="K8" s="11">
        <f t="shared" si="7"/>
        <v>3294</v>
      </c>
      <c r="L8" s="11">
        <v>0</v>
      </c>
      <c r="M8" s="11">
        <f t="shared" si="8"/>
        <v>0</v>
      </c>
      <c r="N8" s="11">
        <v>99.5</v>
      </c>
      <c r="O8" s="11">
        <f t="shared" si="9"/>
        <v>2985</v>
      </c>
      <c r="P8" s="11">
        <v>75</v>
      </c>
      <c r="Q8" s="11">
        <f t="shared" si="10"/>
        <v>2250</v>
      </c>
      <c r="R8" s="11">
        <v>252.59</v>
      </c>
      <c r="S8" s="11">
        <f t="shared" si="11"/>
        <v>7577.7</v>
      </c>
      <c r="T8" s="16">
        <v>0</v>
      </c>
      <c r="U8" s="11">
        <f t="shared" si="12"/>
        <v>0</v>
      </c>
      <c r="V8" s="11">
        <v>0</v>
      </c>
      <c r="W8" s="11">
        <f t="shared" si="0"/>
        <v>0</v>
      </c>
      <c r="X8" s="16">
        <v>0</v>
      </c>
      <c r="Y8" s="11">
        <f t="shared" si="1"/>
        <v>0</v>
      </c>
      <c r="Z8" s="16">
        <v>0</v>
      </c>
      <c r="AA8" s="11">
        <f t="shared" si="2"/>
        <v>0</v>
      </c>
      <c r="AB8" s="12">
        <f>ROUND(AVERAGE(F8,H8,J8,N8,P8,R8),2)</f>
        <v>125.04</v>
      </c>
      <c r="AC8" s="13">
        <f t="shared" si="3"/>
        <v>3751.2000000000003</v>
      </c>
    </row>
    <row r="9" spans="1:30" ht="20.25" customHeight="1" thickBot="1">
      <c r="A9" s="14">
        <v>4</v>
      </c>
      <c r="B9" s="17">
        <v>3000</v>
      </c>
      <c r="C9" s="10" t="s">
        <v>21</v>
      </c>
      <c r="D9" s="16">
        <v>2</v>
      </c>
      <c r="E9" s="11">
        <f t="shared" si="4"/>
        <v>6000</v>
      </c>
      <c r="F9" s="16">
        <v>2.43</v>
      </c>
      <c r="G9" s="11">
        <f t="shared" si="5"/>
        <v>7290.000000000001</v>
      </c>
      <c r="H9" s="16">
        <v>2.3</v>
      </c>
      <c r="I9" s="11">
        <f t="shared" si="6"/>
        <v>6899.999999999999</v>
      </c>
      <c r="J9" s="16">
        <v>0</v>
      </c>
      <c r="K9" s="11">
        <f t="shared" si="7"/>
        <v>0</v>
      </c>
      <c r="L9" s="11">
        <v>2.6</v>
      </c>
      <c r="M9" s="11">
        <f t="shared" si="8"/>
        <v>7800</v>
      </c>
      <c r="N9" s="11">
        <v>0</v>
      </c>
      <c r="O9" s="11">
        <f t="shared" si="9"/>
        <v>0</v>
      </c>
      <c r="P9" s="11">
        <v>0</v>
      </c>
      <c r="Q9" s="11">
        <f t="shared" si="10"/>
        <v>0</v>
      </c>
      <c r="R9" s="11">
        <v>2.2</v>
      </c>
      <c r="S9" s="11">
        <f t="shared" si="11"/>
        <v>6600.000000000001</v>
      </c>
      <c r="T9" s="16">
        <v>0</v>
      </c>
      <c r="U9" s="11">
        <f t="shared" si="12"/>
        <v>0</v>
      </c>
      <c r="V9" s="11">
        <v>0</v>
      </c>
      <c r="W9" s="11">
        <f t="shared" si="0"/>
        <v>0</v>
      </c>
      <c r="X9" s="16">
        <v>0</v>
      </c>
      <c r="Y9" s="11">
        <f t="shared" si="1"/>
        <v>0</v>
      </c>
      <c r="Z9" s="16">
        <v>0</v>
      </c>
      <c r="AA9" s="11">
        <f t="shared" si="2"/>
        <v>0</v>
      </c>
      <c r="AB9" s="12">
        <f>ROUND(AVERAGE(D9,F9,H9,L9,R9),2)</f>
        <v>2.31</v>
      </c>
      <c r="AC9" s="13">
        <f t="shared" si="3"/>
        <v>6930</v>
      </c>
      <c r="AD9" t="s">
        <v>17</v>
      </c>
    </row>
    <row r="10" spans="1:29" ht="20.25" customHeight="1" thickBot="1">
      <c r="A10" s="14">
        <v>5</v>
      </c>
      <c r="B10" s="15">
        <v>15</v>
      </c>
      <c r="C10" s="15" t="s">
        <v>22</v>
      </c>
      <c r="D10" s="16">
        <v>0</v>
      </c>
      <c r="E10" s="11">
        <f t="shared" si="4"/>
        <v>0</v>
      </c>
      <c r="F10" s="16">
        <v>94.5</v>
      </c>
      <c r="G10" s="11">
        <f t="shared" si="5"/>
        <v>1417.5</v>
      </c>
      <c r="H10" s="16">
        <v>120</v>
      </c>
      <c r="I10" s="11">
        <f t="shared" si="6"/>
        <v>1800</v>
      </c>
      <c r="J10" s="16">
        <v>0</v>
      </c>
      <c r="K10" s="11">
        <f t="shared" si="7"/>
        <v>0</v>
      </c>
      <c r="L10" s="11">
        <v>0</v>
      </c>
      <c r="M10" s="11">
        <f t="shared" si="8"/>
        <v>0</v>
      </c>
      <c r="N10" s="11">
        <v>0</v>
      </c>
      <c r="O10" s="11">
        <f t="shared" si="9"/>
        <v>0</v>
      </c>
      <c r="P10" s="11">
        <v>140</v>
      </c>
      <c r="Q10" s="11">
        <f t="shared" si="10"/>
        <v>2100</v>
      </c>
      <c r="R10" s="11">
        <v>95.42</v>
      </c>
      <c r="S10" s="11">
        <f t="shared" si="11"/>
        <v>1431.3</v>
      </c>
      <c r="T10" s="16">
        <v>0</v>
      </c>
      <c r="U10" s="11">
        <f t="shared" si="12"/>
        <v>0</v>
      </c>
      <c r="V10" s="11">
        <v>0</v>
      </c>
      <c r="W10" s="11">
        <f t="shared" si="0"/>
        <v>0</v>
      </c>
      <c r="X10" s="16">
        <v>0</v>
      </c>
      <c r="Y10" s="11">
        <f t="shared" si="1"/>
        <v>0</v>
      </c>
      <c r="Z10" s="16">
        <v>0</v>
      </c>
      <c r="AA10" s="11">
        <f t="shared" si="2"/>
        <v>0</v>
      </c>
      <c r="AB10" s="12">
        <f>ROUND(AVERAGE(F10,H10,P10,R10),2)</f>
        <v>112.48</v>
      </c>
      <c r="AC10" s="13">
        <f t="shared" si="3"/>
        <v>1687.2</v>
      </c>
    </row>
    <row r="11" spans="1:29" ht="20.25" customHeight="1" thickBot="1">
      <c r="A11" s="14">
        <v>6</v>
      </c>
      <c r="B11" s="15">
        <v>3</v>
      </c>
      <c r="C11" s="15" t="s">
        <v>23</v>
      </c>
      <c r="D11" s="16">
        <v>0</v>
      </c>
      <c r="E11" s="11">
        <f t="shared" si="4"/>
        <v>0</v>
      </c>
      <c r="F11" s="16">
        <v>0</v>
      </c>
      <c r="G11" s="11">
        <f t="shared" si="5"/>
        <v>0</v>
      </c>
      <c r="H11" s="16">
        <v>0</v>
      </c>
      <c r="I11" s="11">
        <f t="shared" si="6"/>
        <v>0</v>
      </c>
      <c r="J11" s="16">
        <v>0</v>
      </c>
      <c r="K11" s="11">
        <f t="shared" si="7"/>
        <v>0</v>
      </c>
      <c r="L11" s="11">
        <v>0</v>
      </c>
      <c r="M11" s="11">
        <f t="shared" si="8"/>
        <v>0</v>
      </c>
      <c r="N11" s="11">
        <v>0</v>
      </c>
      <c r="O11" s="11">
        <f t="shared" si="9"/>
        <v>0</v>
      </c>
      <c r="P11" s="11">
        <v>0</v>
      </c>
      <c r="Q11" s="11">
        <f t="shared" si="10"/>
        <v>0</v>
      </c>
      <c r="R11" s="11">
        <v>0</v>
      </c>
      <c r="S11" s="11">
        <f t="shared" si="11"/>
        <v>0</v>
      </c>
      <c r="T11" s="16">
        <v>825</v>
      </c>
      <c r="U11" s="11">
        <f t="shared" si="12"/>
        <v>2475</v>
      </c>
      <c r="V11" s="11">
        <v>0</v>
      </c>
      <c r="W11" s="11">
        <f t="shared" si="0"/>
        <v>0</v>
      </c>
      <c r="X11" s="16">
        <v>0</v>
      </c>
      <c r="Y11" s="11">
        <f t="shared" si="1"/>
        <v>0</v>
      </c>
      <c r="Z11" s="16">
        <v>0</v>
      </c>
      <c r="AA11" s="11">
        <f t="shared" si="2"/>
        <v>0</v>
      </c>
      <c r="AB11" s="12">
        <f>ROUND(AVERAGE(T11),2)</f>
        <v>825</v>
      </c>
      <c r="AC11" s="13">
        <f t="shared" si="3"/>
        <v>2475</v>
      </c>
    </row>
    <row r="12" spans="1:29" ht="20.25" customHeight="1" thickBot="1">
      <c r="A12" s="14">
        <v>7</v>
      </c>
      <c r="B12" s="15">
        <v>1</v>
      </c>
      <c r="C12" s="15" t="s">
        <v>23</v>
      </c>
      <c r="D12" s="16">
        <v>0</v>
      </c>
      <c r="E12" s="11">
        <f t="shared" si="4"/>
        <v>0</v>
      </c>
      <c r="F12" s="16">
        <v>0</v>
      </c>
      <c r="G12" s="11">
        <f t="shared" si="5"/>
        <v>0</v>
      </c>
      <c r="H12" s="16">
        <v>5630</v>
      </c>
      <c r="I12" s="11">
        <f t="shared" si="6"/>
        <v>5630</v>
      </c>
      <c r="J12" s="16">
        <v>0</v>
      </c>
      <c r="K12" s="11">
        <f t="shared" si="7"/>
        <v>0</v>
      </c>
      <c r="L12" s="11">
        <v>0</v>
      </c>
      <c r="M12" s="11">
        <f t="shared" si="8"/>
        <v>0</v>
      </c>
      <c r="N12" s="11">
        <v>0</v>
      </c>
      <c r="O12" s="11">
        <f t="shared" si="9"/>
        <v>0</v>
      </c>
      <c r="P12" s="11">
        <v>0</v>
      </c>
      <c r="Q12" s="11">
        <f t="shared" si="10"/>
        <v>0</v>
      </c>
      <c r="R12" s="11">
        <v>0</v>
      </c>
      <c r="S12" s="11">
        <f t="shared" si="11"/>
        <v>0</v>
      </c>
      <c r="T12" s="16">
        <v>2100</v>
      </c>
      <c r="U12" s="11">
        <f t="shared" si="12"/>
        <v>2100</v>
      </c>
      <c r="V12" s="11">
        <v>0</v>
      </c>
      <c r="W12" s="11">
        <f t="shared" si="0"/>
        <v>0</v>
      </c>
      <c r="X12" s="16">
        <v>0</v>
      </c>
      <c r="Y12" s="11">
        <f t="shared" si="1"/>
        <v>0</v>
      </c>
      <c r="Z12" s="16">
        <v>0</v>
      </c>
      <c r="AA12" s="11">
        <f t="shared" si="2"/>
        <v>0</v>
      </c>
      <c r="AB12" s="12">
        <f>ROUND(AVERAGE(H12,T12),2)</f>
        <v>3865</v>
      </c>
      <c r="AC12" s="13">
        <f t="shared" si="3"/>
        <v>3865</v>
      </c>
    </row>
    <row r="13" spans="1:29" ht="20.25" customHeight="1" thickBot="1">
      <c r="A13" s="14">
        <v>8</v>
      </c>
      <c r="B13" s="15">
        <v>1</v>
      </c>
      <c r="C13" s="15" t="s">
        <v>23</v>
      </c>
      <c r="D13" s="16">
        <v>0</v>
      </c>
      <c r="E13" s="11">
        <f t="shared" si="4"/>
        <v>0</v>
      </c>
      <c r="F13" s="16">
        <v>0</v>
      </c>
      <c r="G13" s="11">
        <f t="shared" si="5"/>
        <v>0</v>
      </c>
      <c r="H13" s="16">
        <v>5690</v>
      </c>
      <c r="I13" s="11">
        <f t="shared" si="6"/>
        <v>5690</v>
      </c>
      <c r="J13" s="16">
        <v>0</v>
      </c>
      <c r="K13" s="11">
        <f t="shared" si="7"/>
        <v>0</v>
      </c>
      <c r="L13" s="11">
        <v>0</v>
      </c>
      <c r="M13" s="11">
        <f t="shared" si="8"/>
        <v>0</v>
      </c>
      <c r="N13" s="11">
        <v>0</v>
      </c>
      <c r="O13" s="11">
        <f t="shared" si="9"/>
        <v>0</v>
      </c>
      <c r="P13" s="11">
        <v>0</v>
      </c>
      <c r="Q13" s="11">
        <f t="shared" si="10"/>
        <v>0</v>
      </c>
      <c r="R13" s="11">
        <v>0</v>
      </c>
      <c r="S13" s="11">
        <f t="shared" si="11"/>
        <v>0</v>
      </c>
      <c r="T13" s="16">
        <v>1910</v>
      </c>
      <c r="U13" s="11">
        <f t="shared" si="12"/>
        <v>1910</v>
      </c>
      <c r="V13" s="11">
        <v>0</v>
      </c>
      <c r="W13" s="11">
        <f t="shared" si="0"/>
        <v>0</v>
      </c>
      <c r="X13" s="16">
        <v>0</v>
      </c>
      <c r="Y13" s="11">
        <f t="shared" si="1"/>
        <v>0</v>
      </c>
      <c r="Z13" s="16">
        <v>0</v>
      </c>
      <c r="AA13" s="11">
        <f t="shared" si="2"/>
        <v>0</v>
      </c>
      <c r="AB13" s="12">
        <f>ROUND(AVERAGE(H13,T13),2)</f>
        <v>3800</v>
      </c>
      <c r="AC13" s="13">
        <f t="shared" si="3"/>
        <v>3800</v>
      </c>
    </row>
    <row r="14" spans="1:29" ht="20.25" customHeight="1" thickBot="1">
      <c r="A14" s="14">
        <v>9</v>
      </c>
      <c r="B14" s="15">
        <v>1</v>
      </c>
      <c r="C14" s="15" t="s">
        <v>23</v>
      </c>
      <c r="D14" s="16">
        <v>0</v>
      </c>
      <c r="E14" s="11">
        <f t="shared" si="4"/>
        <v>0</v>
      </c>
      <c r="F14" s="16">
        <v>0</v>
      </c>
      <c r="G14" s="11">
        <f t="shared" si="5"/>
        <v>0</v>
      </c>
      <c r="H14" s="16">
        <v>0</v>
      </c>
      <c r="I14" s="11">
        <f t="shared" si="6"/>
        <v>0</v>
      </c>
      <c r="J14" s="16">
        <v>0</v>
      </c>
      <c r="K14" s="11">
        <f t="shared" si="7"/>
        <v>0</v>
      </c>
      <c r="L14" s="11">
        <v>0</v>
      </c>
      <c r="M14" s="11">
        <f t="shared" si="8"/>
        <v>0</v>
      </c>
      <c r="N14" s="11">
        <v>0</v>
      </c>
      <c r="O14" s="11">
        <f t="shared" si="9"/>
        <v>0</v>
      </c>
      <c r="P14" s="11">
        <v>0</v>
      </c>
      <c r="Q14" s="11">
        <f t="shared" si="10"/>
        <v>0</v>
      </c>
      <c r="R14" s="11">
        <v>5775</v>
      </c>
      <c r="S14" s="11">
        <f t="shared" si="11"/>
        <v>5775</v>
      </c>
      <c r="T14" s="16">
        <v>6130</v>
      </c>
      <c r="U14" s="11">
        <f t="shared" si="12"/>
        <v>6130</v>
      </c>
      <c r="V14" s="11">
        <v>0</v>
      </c>
      <c r="W14" s="11">
        <f t="shared" si="0"/>
        <v>0</v>
      </c>
      <c r="X14" s="16">
        <v>5152.7</v>
      </c>
      <c r="Y14" s="11">
        <f t="shared" si="1"/>
        <v>5152.7</v>
      </c>
      <c r="Z14" s="16">
        <v>0</v>
      </c>
      <c r="AA14" s="11">
        <f t="shared" si="2"/>
        <v>0</v>
      </c>
      <c r="AB14" s="12">
        <f>ROUND(AVERAGE(R14,T14,X14),2)</f>
        <v>5685.9</v>
      </c>
      <c r="AC14" s="13">
        <f t="shared" si="3"/>
        <v>5685.9</v>
      </c>
    </row>
    <row r="15" spans="1:29" ht="19.5" customHeight="1" thickBot="1">
      <c r="A15" s="14">
        <v>10</v>
      </c>
      <c r="B15" s="15">
        <v>100</v>
      </c>
      <c r="C15" s="15" t="s">
        <v>23</v>
      </c>
      <c r="D15" s="16">
        <v>0</v>
      </c>
      <c r="E15" s="11">
        <f t="shared" si="4"/>
        <v>0</v>
      </c>
      <c r="F15" s="16">
        <v>0</v>
      </c>
      <c r="G15" s="11">
        <f t="shared" si="5"/>
        <v>0</v>
      </c>
      <c r="H15" s="16">
        <v>0</v>
      </c>
      <c r="I15" s="11">
        <f t="shared" si="6"/>
        <v>0</v>
      </c>
      <c r="J15" s="16">
        <v>0</v>
      </c>
      <c r="K15" s="11">
        <f t="shared" si="7"/>
        <v>0</v>
      </c>
      <c r="L15" s="11">
        <v>0</v>
      </c>
      <c r="M15" s="11">
        <f t="shared" si="8"/>
        <v>0</v>
      </c>
      <c r="N15" s="11">
        <v>0</v>
      </c>
      <c r="O15" s="11">
        <f t="shared" si="9"/>
        <v>0</v>
      </c>
      <c r="P15" s="11">
        <v>0</v>
      </c>
      <c r="Q15" s="11">
        <f t="shared" si="10"/>
        <v>0</v>
      </c>
      <c r="R15" s="11">
        <v>17.5</v>
      </c>
      <c r="S15" s="11">
        <f t="shared" si="11"/>
        <v>1750</v>
      </c>
      <c r="T15" s="16">
        <v>0</v>
      </c>
      <c r="U15" s="11">
        <f t="shared" si="12"/>
        <v>0</v>
      </c>
      <c r="V15" s="11">
        <v>30</v>
      </c>
      <c r="W15" s="11">
        <f t="shared" si="0"/>
        <v>3000</v>
      </c>
      <c r="X15" s="16">
        <v>21.4</v>
      </c>
      <c r="Y15" s="11">
        <f t="shared" si="1"/>
        <v>2140</v>
      </c>
      <c r="Z15" s="16">
        <v>24.9</v>
      </c>
      <c r="AA15" s="11">
        <f t="shared" si="2"/>
        <v>2490</v>
      </c>
      <c r="AB15" s="12">
        <f>ROUND(AVERAGE(R15,V15,X15,Z15),2)</f>
        <v>23.45</v>
      </c>
      <c r="AC15" s="26">
        <f t="shared" si="3"/>
        <v>2345</v>
      </c>
    </row>
    <row r="16" spans="1:29" ht="19.5" customHeight="1" thickBot="1">
      <c r="A16" s="14">
        <v>11</v>
      </c>
      <c r="B16" s="15">
        <v>100</v>
      </c>
      <c r="C16" s="15" t="s">
        <v>23</v>
      </c>
      <c r="D16" s="16">
        <v>0</v>
      </c>
      <c r="E16" s="11">
        <f t="shared" si="4"/>
        <v>0</v>
      </c>
      <c r="F16" s="16">
        <v>0</v>
      </c>
      <c r="G16" s="11">
        <f t="shared" si="5"/>
        <v>0</v>
      </c>
      <c r="H16" s="16">
        <v>0</v>
      </c>
      <c r="I16" s="11">
        <f t="shared" si="6"/>
        <v>0</v>
      </c>
      <c r="J16" s="16">
        <v>0</v>
      </c>
      <c r="K16" s="11">
        <f t="shared" si="7"/>
        <v>0</v>
      </c>
      <c r="L16" s="11">
        <v>0</v>
      </c>
      <c r="M16" s="11">
        <f t="shared" si="8"/>
        <v>0</v>
      </c>
      <c r="N16" s="11">
        <v>0</v>
      </c>
      <c r="O16" s="11">
        <f t="shared" si="9"/>
        <v>0</v>
      </c>
      <c r="P16" s="11">
        <v>0</v>
      </c>
      <c r="Q16" s="11">
        <f t="shared" si="10"/>
        <v>0</v>
      </c>
      <c r="R16" s="24">
        <v>23.9</v>
      </c>
      <c r="S16" s="11">
        <f t="shared" si="11"/>
        <v>2390</v>
      </c>
      <c r="T16" s="16">
        <v>0</v>
      </c>
      <c r="U16" s="11">
        <f t="shared" si="12"/>
        <v>0</v>
      </c>
      <c r="V16" s="24">
        <v>19.48</v>
      </c>
      <c r="W16" s="11">
        <f t="shared" si="0"/>
        <v>1948</v>
      </c>
      <c r="X16" s="23">
        <v>15.66</v>
      </c>
      <c r="Y16" s="11">
        <f t="shared" si="1"/>
        <v>1566</v>
      </c>
      <c r="Z16" s="23">
        <v>17.3</v>
      </c>
      <c r="AA16" s="11">
        <f t="shared" si="2"/>
        <v>1730</v>
      </c>
      <c r="AB16" s="27">
        <f>ROUND(AVERAGE(R16,V16,X16,Z16),2)</f>
        <v>19.09</v>
      </c>
      <c r="AC16" s="26">
        <f t="shared" si="3"/>
        <v>1909</v>
      </c>
    </row>
    <row r="17" spans="1:29" ht="15.75" thickBot="1">
      <c r="A17" s="18"/>
      <c r="B17" s="19"/>
      <c r="C17" s="19"/>
      <c r="D17" s="20"/>
      <c r="E17" s="21"/>
      <c r="F17" s="20"/>
      <c r="G17" s="21"/>
      <c r="H17" s="22"/>
      <c r="I17" s="21"/>
      <c r="J17" s="22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5"/>
      <c r="AC17" s="28">
        <f>SUM(AC6:AC16)</f>
        <v>42409.2</v>
      </c>
    </row>
    <row r="18" spans="1:7" ht="12.75">
      <c r="A18" s="1"/>
      <c r="B18" s="1"/>
      <c r="C18" s="1"/>
      <c r="D18" s="1"/>
      <c r="E18" s="3"/>
      <c r="F18" s="1"/>
      <c r="G18" s="1"/>
    </row>
    <row r="19" spans="1:29" ht="12.75">
      <c r="A19" s="1"/>
      <c r="B19" s="1"/>
      <c r="C19" s="1"/>
      <c r="D19" s="1"/>
      <c r="E19" s="3"/>
      <c r="F19" s="1"/>
      <c r="G19" s="1"/>
      <c r="AB19" s="1"/>
      <c r="AC19" s="3"/>
    </row>
    <row r="20" spans="1:29" ht="12.75">
      <c r="A20" s="1"/>
      <c r="B20" s="1"/>
      <c r="C20" s="1"/>
      <c r="D20" s="1"/>
      <c r="E20" s="3"/>
      <c r="F20" s="1"/>
      <c r="G20" s="1"/>
      <c r="AB20" s="1"/>
      <c r="AC20" s="3"/>
    </row>
    <row r="21" spans="1:27" ht="12.75">
      <c r="A21" s="29" t="s">
        <v>24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12.75">
      <c r="A22" s="29" t="s">
        <v>25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9" ht="12.75">
      <c r="A23" s="29" t="s">
        <v>26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1"/>
      <c r="AC23" s="1"/>
    </row>
    <row r="24" spans="1:27" ht="12.75">
      <c r="A24" s="29" t="s">
        <v>27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12.75">
      <c r="A25" s="29" t="s">
        <v>28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</row>
    <row r="26" spans="1:27" ht="12.75">
      <c r="A26" s="29" t="s">
        <v>34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</row>
    <row r="27" ht="12.75">
      <c r="A27" t="s">
        <v>29</v>
      </c>
    </row>
    <row r="28" spans="1:27" ht="12.75">
      <c r="A28" t="s">
        <v>30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t="s">
        <v>31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7" ht="12.75">
      <c r="A30" s="2" t="s">
        <v>32</v>
      </c>
      <c r="B30" s="2"/>
      <c r="C30" s="2"/>
      <c r="D30" s="2"/>
      <c r="E30" s="2"/>
      <c r="F30" s="2"/>
      <c r="G30" s="2"/>
    </row>
    <row r="31" spans="1:7" ht="12.75">
      <c r="A31" s="1" t="s">
        <v>35</v>
      </c>
      <c r="B31" s="1"/>
      <c r="C31" s="1"/>
      <c r="D31" s="1"/>
      <c r="E31" s="1"/>
      <c r="F31" s="1"/>
      <c r="G31" s="1"/>
    </row>
    <row r="32" ht="12.75">
      <c r="A32" t="s">
        <v>33</v>
      </c>
    </row>
    <row r="36" spans="1:29" s="1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</sheetData>
  <mergeCells count="27">
    <mergeCell ref="R4:S4"/>
    <mergeCell ref="T4:U4"/>
    <mergeCell ref="A1:AC1"/>
    <mergeCell ref="D3:E3"/>
    <mergeCell ref="F3:G3"/>
    <mergeCell ref="H3:I3"/>
    <mergeCell ref="J3:K3"/>
    <mergeCell ref="A24:AA24"/>
    <mergeCell ref="A25:AA25"/>
    <mergeCell ref="AB4:AC4"/>
    <mergeCell ref="A4:A5"/>
    <mergeCell ref="C4:C5"/>
    <mergeCell ref="D4:E4"/>
    <mergeCell ref="A23:AA23"/>
    <mergeCell ref="B4:B5"/>
    <mergeCell ref="V4:W4"/>
    <mergeCell ref="X4:Y4"/>
    <mergeCell ref="A26:AA26"/>
    <mergeCell ref="A22:AA22"/>
    <mergeCell ref="A21:AA21"/>
    <mergeCell ref="H4:I4"/>
    <mergeCell ref="J4:K4"/>
    <mergeCell ref="F4:G4"/>
    <mergeCell ref="L4:M4"/>
    <mergeCell ref="N4:O4"/>
    <mergeCell ref="P4:Q4"/>
    <mergeCell ref="Z4:AA4"/>
  </mergeCells>
  <printOptions horizontalCentered="1"/>
  <pageMargins left="0.1968503937007874" right="0.07874015748031496" top="1.6929133858267718" bottom="0.7874015748031497" header="0.5118110236220472" footer="0.5118110236220472"/>
  <pageSetup fitToHeight="1" fitToWidth="1" horizontalDpi="300" verticalDpi="300" orientation="landscape" paperSize="9" scale="53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raraujo</cp:lastModifiedBy>
  <cp:lastPrinted>2004-02-19T19:20:32Z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