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<sst xmlns="http://schemas.openxmlformats.org/spreadsheetml/2006/main" count="62" uniqueCount="41">
  <si>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</si>
  <si>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</si>
  <si>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</si>
  <si>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</si>
  <si>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</si>
  <si>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</si>
  <si>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</si>
  <si>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</si>
  <si>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</si>
  <si>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</si>
  <si>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</si>
  <si>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</si>
  <si>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</si>
  <si>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</si>
  <si>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</si>
  <si>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</si>
  <si>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açúcar</t>
  </si>
  <si>
    <t>copo pl. 50 ml.</t>
  </si>
  <si>
    <t>lixeira</t>
  </si>
  <si>
    <t>TOTAL</t>
  </si>
  <si>
    <t xml:space="preserve">      Custo Médio</t>
  </si>
  <si>
    <t xml:space="preserve">        EMPRESA 6</t>
  </si>
  <si>
    <t>unid.</t>
  </si>
  <si>
    <t>resma</t>
  </si>
  <si>
    <t>bob.</t>
  </si>
  <si>
    <t xml:space="preserve">        EMPRESA 7</t>
  </si>
  <si>
    <t xml:space="preserve">        EMPRESA 8</t>
  </si>
  <si>
    <t xml:space="preserve">        EMPRESA 9</t>
  </si>
  <si>
    <t xml:space="preserve">        EMPRESA 10</t>
  </si>
  <si>
    <t xml:space="preserve">           - Empresa 2: orçamento apresentado em 2/10/2003.</t>
  </si>
  <si>
    <t xml:space="preserve">           - Empresa 3:orçamento apresentado em  2/10/2003.</t>
  </si>
  <si>
    <t xml:space="preserve">           - Empresa 4:orçamento apresentado em 6/10/2003.</t>
  </si>
  <si>
    <t xml:space="preserve">           - Empresa 5: orçamento apresentado em 6/10/2003.</t>
  </si>
  <si>
    <t xml:space="preserve">           - Empresa 6: orçamento apresentado em 6/10/2003.</t>
  </si>
  <si>
    <t xml:space="preserve">           - Empresa 7: orçamento apresentado em 6/10/2003.</t>
  </si>
  <si>
    <t xml:space="preserve">           - Empresa 8: orçamento apresentado em 6/10/2003.</t>
  </si>
  <si>
    <t xml:space="preserve">           - Empresa 9: orçamento apresentado em 6/10/2003.</t>
  </si>
  <si>
    <t xml:space="preserve">           - Empresa 10: orçamento apresentado em 6/10/2003.</t>
  </si>
  <si>
    <t xml:space="preserve">PLANILHA DE CUSTO </t>
  </si>
  <si>
    <t/>
  </si>
  <si>
    <t>OBS.: - Empresa 1: orçamento apresentado em 1º/10/2003, e ratificado em 14/10/2003.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</si>
</sst>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#,##0.0"/>
    <numFmt numFmtId="180" formatCode="#,##0.0000"/>
    <numFmt numFmtId="181" formatCode="#,##0.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1" borderId="3" xfId="0" applyFont="1" applyFill="1" applyBorder="1" applyAlignment="1">
      <alignment horizontal="center"/>
    </xf>
    <xf numFmtId="0" fontId="5" fillId="1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1" borderId="5" xfId="0" applyFont="1" applyFill="1" applyBorder="1" applyAlignment="1">
      <alignment horizontal="center"/>
    </xf>
    <xf numFmtId="0" fontId="5" fillId="1" borderId="3" xfId="0" applyFont="1" applyFill="1" applyBorder="1" applyAlignment="1">
      <alignment/>
    </xf>
    <xf numFmtId="0" fontId="6" fillId="1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1" borderId="6" xfId="0" applyFont="1" applyFill="1" applyBorder="1" applyAlignment="1">
      <alignment/>
    </xf>
    <xf numFmtId="0" fontId="5" fillId="1" borderId="7" xfId="0" applyFont="1" applyFill="1" applyBorder="1" applyAlignment="1">
      <alignment horizontal="center"/>
    </xf>
    <xf numFmtId="4" fontId="6" fillId="1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1" borderId="11" xfId="0" applyFont="1" applyFill="1" applyBorder="1" applyAlignment="1">
      <alignment/>
    </xf>
    <xf numFmtId="0" fontId="6" fillId="1" borderId="12" xfId="0" applyFont="1" applyFill="1" applyBorder="1" applyAlignment="1">
      <alignment/>
    </xf>
    <xf numFmtId="177" fontId="6" fillId="1" borderId="12" xfId="0" applyNumberFormat="1" applyFont="1" applyFill="1" applyBorder="1" applyAlignment="1">
      <alignment/>
    </xf>
    <xf numFmtId="177" fontId="6" fillId="1" borderId="12" xfId="0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8"/>
  <sheetViews>
    <sheetView tabSelected="1" workbookViewId="0" topLeftCell="I4">
      <selection activeCell="AA19" sqref="AA19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4" width="10.7109375" style="0" hidden="1" customWidth="1"/>
    <col min="5" max="5" width="5.421875" style="0" customWidth="1"/>
    <col min="6" max="6" width="8.8515625" style="0" customWidth="1"/>
    <col min="7" max="7" width="11.00390625" style="0" customWidth="1"/>
    <col min="8" max="8" width="9.7109375" style="0" customWidth="1"/>
    <col min="9" max="9" width="11.28125" style="0" customWidth="1"/>
    <col min="10" max="10" width="11.421875" style="0" customWidth="1"/>
    <col min="11" max="11" width="10.8515625" style="0" customWidth="1"/>
    <col min="12" max="12" width="8.8515625" style="0" customWidth="1"/>
    <col min="13" max="13" width="9.8515625" style="0" customWidth="1"/>
    <col min="14" max="14" width="9.00390625" style="0" customWidth="1"/>
    <col min="15" max="24" width="10.28125" style="0" customWidth="1"/>
    <col min="25" max="25" width="11.140625" style="0" customWidth="1"/>
    <col min="26" max="27" width="11.421875" style="0" customWidth="1"/>
    <col min="28" max="28" width="2.00390625" style="0" bestFit="1" customWidth="1"/>
    <col min="29" max="16384" width="11.421875" style="0" customWidth="1"/>
  </cols>
  <sheetData>
    <row r="3" spans="1:27" ht="18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5" ht="13.5" thickBot="1"/>
    <row r="6" spans="1:27" s="15" customFormat="1" ht="22.5" customHeight="1" thickBot="1">
      <c r="A6" s="12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13" t="s">
        <v>5</v>
      </c>
      <c r="G6" s="13"/>
      <c r="H6" s="13" t="s">
        <v>6</v>
      </c>
      <c r="I6" s="13"/>
      <c r="J6" s="13" t="s">
        <v>7</v>
      </c>
      <c r="K6" s="13"/>
      <c r="L6" s="13" t="s">
        <v>8</v>
      </c>
      <c r="M6" s="13"/>
      <c r="N6" s="13" t="s">
        <v>9</v>
      </c>
      <c r="O6" s="13"/>
      <c r="P6" s="13" t="s">
        <v>21</v>
      </c>
      <c r="Q6" s="13"/>
      <c r="R6" s="13" t="s">
        <v>25</v>
      </c>
      <c r="S6" s="13"/>
      <c r="T6" s="13" t="s">
        <v>26</v>
      </c>
      <c r="U6" s="13"/>
      <c r="V6" s="13" t="s">
        <v>27</v>
      </c>
      <c r="W6" s="13"/>
      <c r="X6" s="13" t="s">
        <v>28</v>
      </c>
      <c r="Y6" s="13"/>
      <c r="Z6" s="14" t="s">
        <v>20</v>
      </c>
      <c r="AA6" s="14"/>
    </row>
    <row r="7" spans="1:27" s="15" customFormat="1" ht="26.25" customHeight="1" thickBot="1">
      <c r="A7" s="16"/>
      <c r="B7" s="9"/>
      <c r="C7" s="9"/>
      <c r="D7" s="9"/>
      <c r="E7" s="9"/>
      <c r="F7" s="17" t="s">
        <v>10</v>
      </c>
      <c r="G7" s="17" t="s">
        <v>11</v>
      </c>
      <c r="H7" s="17" t="s">
        <v>10</v>
      </c>
      <c r="I7" s="17" t="s">
        <v>11</v>
      </c>
      <c r="J7" s="17" t="s">
        <v>10</v>
      </c>
      <c r="K7" s="17" t="s">
        <v>11</v>
      </c>
      <c r="L7" s="17" t="s">
        <v>10</v>
      </c>
      <c r="M7" s="17" t="s">
        <v>11</v>
      </c>
      <c r="N7" s="17" t="s">
        <v>10</v>
      </c>
      <c r="O7" s="17" t="s">
        <v>11</v>
      </c>
      <c r="P7" s="17" t="s">
        <v>10</v>
      </c>
      <c r="Q7" s="17" t="s">
        <v>11</v>
      </c>
      <c r="R7" s="17" t="s">
        <v>10</v>
      </c>
      <c r="S7" s="17" t="s">
        <v>11</v>
      </c>
      <c r="T7" s="17" t="s">
        <v>10</v>
      </c>
      <c r="U7" s="17" t="s">
        <v>11</v>
      </c>
      <c r="V7" s="17" t="s">
        <v>10</v>
      </c>
      <c r="W7" s="17" t="s">
        <v>11</v>
      </c>
      <c r="X7" s="17" t="s">
        <v>10</v>
      </c>
      <c r="Y7" s="17" t="s">
        <v>11</v>
      </c>
      <c r="Z7" s="17" t="s">
        <v>12</v>
      </c>
      <c r="AA7" s="17" t="s">
        <v>13</v>
      </c>
    </row>
    <row r="8" spans="1:28" ht="18" customHeight="1">
      <c r="A8" s="19">
        <v>1</v>
      </c>
      <c r="B8" s="20">
        <v>2000</v>
      </c>
      <c r="C8" s="21" t="s">
        <v>14</v>
      </c>
      <c r="D8" s="22" t="s">
        <v>15</v>
      </c>
      <c r="E8" s="23" t="s">
        <v>23</v>
      </c>
      <c r="F8" s="24"/>
      <c r="G8" s="25">
        <f aca="true" t="shared" si="0" ref="G8:G13">B8*F8</f>
        <v>0</v>
      </c>
      <c r="H8" s="25">
        <v>11.54</v>
      </c>
      <c r="I8" s="25">
        <f aca="true" t="shared" si="1" ref="I8:I13">B8*H8</f>
        <v>23080</v>
      </c>
      <c r="J8" s="25">
        <v>10.8</v>
      </c>
      <c r="K8" s="25">
        <f aca="true" t="shared" si="2" ref="K8:K13">B8*J8</f>
        <v>21600</v>
      </c>
      <c r="L8" s="25"/>
      <c r="M8" s="25">
        <f aca="true" t="shared" si="3" ref="M8:M13">B8*L8</f>
        <v>0</v>
      </c>
      <c r="N8" s="25"/>
      <c r="O8" s="25">
        <f aca="true" t="shared" si="4" ref="O8:O13">B8*N8</f>
        <v>0</v>
      </c>
      <c r="P8" s="25">
        <v>12</v>
      </c>
      <c r="Q8" s="25">
        <f aca="true" t="shared" si="5" ref="Q8:Q13">B8*P8</f>
        <v>24000</v>
      </c>
      <c r="R8" s="25">
        <v>10.3</v>
      </c>
      <c r="S8" s="25">
        <f aca="true" t="shared" si="6" ref="S8:S13">B8*R8</f>
        <v>20600</v>
      </c>
      <c r="T8" s="25">
        <v>9.8</v>
      </c>
      <c r="U8" s="25">
        <f aca="true" t="shared" si="7" ref="U8:U13">B8*T8</f>
        <v>19600</v>
      </c>
      <c r="V8" s="25"/>
      <c r="W8" s="25">
        <f aca="true" t="shared" si="8" ref="W8:W13">B8*V8</f>
        <v>0</v>
      </c>
      <c r="X8" s="25">
        <v>9.4</v>
      </c>
      <c r="Y8" s="25">
        <f aca="true" t="shared" si="9" ref="Y8:Y13">B8*X8</f>
        <v>18800</v>
      </c>
      <c r="Z8" s="25">
        <f>ROUND(AVERAGE(H8,J8,P8,R8,T8,X8),2)</f>
        <v>10.64</v>
      </c>
      <c r="AA8" s="26">
        <f aca="true" t="shared" si="10" ref="AA8:AA13">B8*Z8</f>
        <v>21280</v>
      </c>
      <c r="AB8" s="32">
        <f aca="true" t="shared" si="11" ref="AB8:AB13">COUNT(X8,V8,T8,R8,P8,N8,L8,J8,H8,F8)</f>
        <v>6</v>
      </c>
    </row>
    <row r="9" spans="1:28" ht="18" customHeight="1">
      <c r="A9" s="6">
        <v>2</v>
      </c>
      <c r="B9" s="2">
        <v>30</v>
      </c>
      <c r="C9" s="5" t="s">
        <v>16</v>
      </c>
      <c r="D9" s="7" t="s">
        <v>17</v>
      </c>
      <c r="E9" s="23" t="s">
        <v>24</v>
      </c>
      <c r="F9" s="3"/>
      <c r="G9" s="25">
        <f t="shared" si="0"/>
        <v>0</v>
      </c>
      <c r="H9" s="4"/>
      <c r="I9" s="25">
        <f t="shared" si="1"/>
        <v>0</v>
      </c>
      <c r="J9" s="4"/>
      <c r="K9" s="25">
        <f t="shared" si="2"/>
        <v>0</v>
      </c>
      <c r="L9" s="4">
        <v>62.8</v>
      </c>
      <c r="M9" s="25">
        <f t="shared" si="3"/>
        <v>1884</v>
      </c>
      <c r="N9" s="4"/>
      <c r="O9" s="25">
        <f t="shared" si="4"/>
        <v>0</v>
      </c>
      <c r="P9" s="25"/>
      <c r="Q9" s="25">
        <f t="shared" si="5"/>
        <v>0</v>
      </c>
      <c r="R9" s="25"/>
      <c r="S9" s="25">
        <f t="shared" si="6"/>
        <v>0</v>
      </c>
      <c r="T9" s="25"/>
      <c r="U9" s="25">
        <f t="shared" si="7"/>
        <v>0</v>
      </c>
      <c r="V9" s="25">
        <v>56.8</v>
      </c>
      <c r="W9" s="25">
        <f t="shared" si="8"/>
        <v>1704</v>
      </c>
      <c r="X9" s="4"/>
      <c r="Y9" s="25">
        <f t="shared" si="9"/>
        <v>0</v>
      </c>
      <c r="Z9" s="25">
        <f>ROUND(AVERAGE(L9,V9),2)</f>
        <v>59.8</v>
      </c>
      <c r="AA9" s="26">
        <f t="shared" si="10"/>
        <v>1794</v>
      </c>
      <c r="AB9" s="32">
        <f t="shared" si="11"/>
        <v>2</v>
      </c>
    </row>
    <row r="10" spans="1:28" ht="18" customHeight="1">
      <c r="A10" s="6">
        <v>3</v>
      </c>
      <c r="B10" s="2">
        <v>500</v>
      </c>
      <c r="C10" s="5"/>
      <c r="D10" s="7"/>
      <c r="E10" s="23" t="s">
        <v>22</v>
      </c>
      <c r="F10" s="3">
        <v>0.33</v>
      </c>
      <c r="G10" s="25">
        <f t="shared" si="0"/>
        <v>165</v>
      </c>
      <c r="H10" s="4"/>
      <c r="I10" s="25">
        <f t="shared" si="1"/>
        <v>0</v>
      </c>
      <c r="J10" s="4">
        <v>0.7</v>
      </c>
      <c r="K10" s="25">
        <f t="shared" si="2"/>
        <v>350</v>
      </c>
      <c r="L10" s="4"/>
      <c r="M10" s="25">
        <f t="shared" si="3"/>
        <v>0</v>
      </c>
      <c r="N10" s="4">
        <v>0.42</v>
      </c>
      <c r="O10" s="25">
        <f t="shared" si="4"/>
        <v>210</v>
      </c>
      <c r="P10" s="25">
        <v>0.4</v>
      </c>
      <c r="Q10" s="25">
        <f t="shared" si="5"/>
        <v>200</v>
      </c>
      <c r="R10" s="25">
        <v>0.4</v>
      </c>
      <c r="S10" s="25">
        <f t="shared" si="6"/>
        <v>200</v>
      </c>
      <c r="T10" s="25">
        <v>0.35</v>
      </c>
      <c r="U10" s="25">
        <f t="shared" si="7"/>
        <v>175</v>
      </c>
      <c r="V10" s="25">
        <v>0.31</v>
      </c>
      <c r="W10" s="25">
        <f t="shared" si="8"/>
        <v>155</v>
      </c>
      <c r="X10" s="4">
        <v>0.39</v>
      </c>
      <c r="Y10" s="25">
        <f t="shared" si="9"/>
        <v>195</v>
      </c>
      <c r="Z10" s="25">
        <f>ROUND(AVERAGE(F10,J10,N10,P10,R10,T10,V10,X10),2)</f>
        <v>0.41</v>
      </c>
      <c r="AA10" s="26">
        <f t="shared" si="10"/>
        <v>205</v>
      </c>
      <c r="AB10" s="32">
        <f t="shared" si="11"/>
        <v>8</v>
      </c>
    </row>
    <row r="11" spans="1:28" ht="18" customHeight="1">
      <c r="A11" s="6">
        <v>4</v>
      </c>
      <c r="B11" s="2">
        <v>500</v>
      </c>
      <c r="C11" s="5"/>
      <c r="D11" s="7"/>
      <c r="E11" s="23" t="s">
        <v>22</v>
      </c>
      <c r="F11" s="3"/>
      <c r="G11" s="25">
        <f t="shared" si="0"/>
        <v>0</v>
      </c>
      <c r="H11" s="4"/>
      <c r="I11" s="25">
        <f t="shared" si="1"/>
        <v>0</v>
      </c>
      <c r="J11" s="4">
        <v>2.35</v>
      </c>
      <c r="K11" s="25">
        <f t="shared" si="2"/>
        <v>1175</v>
      </c>
      <c r="L11" s="4"/>
      <c r="M11" s="25">
        <f t="shared" si="3"/>
        <v>0</v>
      </c>
      <c r="N11" s="4">
        <v>1.1</v>
      </c>
      <c r="O11" s="25">
        <f t="shared" si="4"/>
        <v>550</v>
      </c>
      <c r="P11" s="25">
        <v>2.85</v>
      </c>
      <c r="Q11" s="25">
        <f t="shared" si="5"/>
        <v>1425</v>
      </c>
      <c r="R11" s="25">
        <v>0.8</v>
      </c>
      <c r="S11" s="25">
        <f t="shared" si="6"/>
        <v>400</v>
      </c>
      <c r="T11" s="25">
        <v>2.65</v>
      </c>
      <c r="U11" s="25">
        <f t="shared" si="7"/>
        <v>1325</v>
      </c>
      <c r="V11" s="25"/>
      <c r="W11" s="25">
        <f t="shared" si="8"/>
        <v>0</v>
      </c>
      <c r="X11" s="4">
        <v>1.3</v>
      </c>
      <c r="Y11" s="25">
        <f t="shared" si="9"/>
        <v>650</v>
      </c>
      <c r="Z11" s="25">
        <f>ROUND(AVERAGE(J11,N11,P11,R11,T11,X11),2)</f>
        <v>1.84</v>
      </c>
      <c r="AA11" s="26">
        <f t="shared" si="10"/>
        <v>920</v>
      </c>
      <c r="AB11" s="32">
        <f t="shared" si="11"/>
        <v>6</v>
      </c>
    </row>
    <row r="12" spans="1:28" ht="18" customHeight="1">
      <c r="A12" s="6">
        <v>5</v>
      </c>
      <c r="B12" s="2">
        <v>500</v>
      </c>
      <c r="C12" s="5"/>
      <c r="D12" s="7"/>
      <c r="E12" s="23" t="s">
        <v>22</v>
      </c>
      <c r="F12" s="3">
        <v>0.49</v>
      </c>
      <c r="G12" s="25">
        <f t="shared" si="0"/>
        <v>245</v>
      </c>
      <c r="H12" s="4">
        <v>0.78</v>
      </c>
      <c r="I12" s="25">
        <f t="shared" si="1"/>
        <v>390</v>
      </c>
      <c r="J12" s="4">
        <v>0.7</v>
      </c>
      <c r="K12" s="25">
        <f t="shared" si="2"/>
        <v>350</v>
      </c>
      <c r="L12" s="4"/>
      <c r="M12" s="25">
        <f t="shared" si="3"/>
        <v>0</v>
      </c>
      <c r="N12" s="4">
        <v>0.6</v>
      </c>
      <c r="O12" s="25">
        <f t="shared" si="4"/>
        <v>300</v>
      </c>
      <c r="P12" s="25">
        <v>0.75</v>
      </c>
      <c r="Q12" s="25">
        <f t="shared" si="5"/>
        <v>375</v>
      </c>
      <c r="R12" s="25">
        <v>0.8</v>
      </c>
      <c r="S12" s="25">
        <f t="shared" si="6"/>
        <v>400</v>
      </c>
      <c r="T12" s="25">
        <v>0.65</v>
      </c>
      <c r="U12" s="25">
        <f t="shared" si="7"/>
        <v>325</v>
      </c>
      <c r="V12" s="25">
        <v>0.54</v>
      </c>
      <c r="W12" s="25">
        <f t="shared" si="8"/>
        <v>270</v>
      </c>
      <c r="X12" s="4">
        <v>0.51</v>
      </c>
      <c r="Y12" s="25">
        <f t="shared" si="9"/>
        <v>255</v>
      </c>
      <c r="Z12" s="25">
        <f>ROUND(AVERAGE(F12,H12,J12,N12,P12,R12,T12,V12,X12),2)</f>
        <v>0.65</v>
      </c>
      <c r="AA12" s="26">
        <f t="shared" si="10"/>
        <v>325</v>
      </c>
      <c r="AB12" s="32">
        <f t="shared" si="11"/>
        <v>9</v>
      </c>
    </row>
    <row r="13" spans="1:28" ht="18" customHeight="1" thickBot="1">
      <c r="A13" s="6">
        <v>6</v>
      </c>
      <c r="B13" s="2">
        <v>300</v>
      </c>
      <c r="C13" s="5"/>
      <c r="D13" s="7" t="s">
        <v>18</v>
      </c>
      <c r="E13" s="23" t="s">
        <v>22</v>
      </c>
      <c r="F13" s="3"/>
      <c r="G13" s="25">
        <f t="shared" si="0"/>
        <v>0</v>
      </c>
      <c r="H13" s="4"/>
      <c r="I13" s="25">
        <f t="shared" si="1"/>
        <v>0</v>
      </c>
      <c r="J13" s="4">
        <v>2.8</v>
      </c>
      <c r="K13" s="25">
        <f t="shared" si="2"/>
        <v>840</v>
      </c>
      <c r="L13" s="4"/>
      <c r="M13" s="25">
        <f t="shared" si="3"/>
        <v>0</v>
      </c>
      <c r="N13" s="4">
        <v>0.7</v>
      </c>
      <c r="O13" s="25">
        <f t="shared" si="4"/>
        <v>210</v>
      </c>
      <c r="P13" s="25">
        <v>3.55</v>
      </c>
      <c r="Q13" s="25">
        <f t="shared" si="5"/>
        <v>1065</v>
      </c>
      <c r="R13" s="25">
        <v>1.8</v>
      </c>
      <c r="S13" s="25">
        <f t="shared" si="6"/>
        <v>540</v>
      </c>
      <c r="T13" s="25">
        <v>2.5</v>
      </c>
      <c r="U13" s="25">
        <f t="shared" si="7"/>
        <v>750</v>
      </c>
      <c r="V13" s="25">
        <v>2.35</v>
      </c>
      <c r="W13" s="25">
        <f t="shared" si="8"/>
        <v>705</v>
      </c>
      <c r="X13" s="4"/>
      <c r="Y13" s="25">
        <f t="shared" si="9"/>
        <v>0</v>
      </c>
      <c r="Z13" s="25">
        <f>ROUND(AVERAGE(J13,N13,P13,R13,T13,V13),2)</f>
        <v>2.28</v>
      </c>
      <c r="AA13" s="26">
        <f t="shared" si="10"/>
        <v>683.9999999999999</v>
      </c>
      <c r="AB13" s="32">
        <f t="shared" si="11"/>
        <v>6</v>
      </c>
    </row>
    <row r="14" spans="1:27" ht="19.5" customHeight="1" thickBot="1">
      <c r="A14" s="27" t="s">
        <v>19</v>
      </c>
      <c r="B14" s="28"/>
      <c r="C14" s="28"/>
      <c r="D14" s="28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8">
        <f>SUM(AA8:AA13)</f>
        <v>25208</v>
      </c>
    </row>
    <row r="15" spans="6:25" ht="12.7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6:25" ht="12.7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8" ht="12.75">
      <c r="M18" s="31" t="s">
        <v>39</v>
      </c>
    </row>
    <row r="19" spans="1:9" ht="17.25" customHeight="1">
      <c r="A19" s="10" t="s">
        <v>40</v>
      </c>
      <c r="B19" s="10"/>
      <c r="C19" s="10"/>
      <c r="D19" s="10"/>
      <c r="E19" s="10"/>
      <c r="F19" s="10"/>
      <c r="G19" s="10"/>
      <c r="H19" s="11"/>
      <c r="I19" s="11"/>
    </row>
    <row r="20" spans="1:9" ht="15">
      <c r="A20" s="10" t="s">
        <v>29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10" t="s">
        <v>30</v>
      </c>
      <c r="B21" s="10"/>
      <c r="C21" s="10"/>
      <c r="D21" s="10"/>
      <c r="E21" s="10"/>
      <c r="F21" s="10"/>
      <c r="G21" s="10"/>
      <c r="H21" s="10"/>
      <c r="I21" s="11"/>
    </row>
    <row r="22" spans="1:9" ht="15">
      <c r="A22" s="10" t="s">
        <v>31</v>
      </c>
      <c r="B22" s="10"/>
      <c r="C22" s="10"/>
      <c r="D22" s="10"/>
      <c r="E22" s="10"/>
      <c r="F22" s="10"/>
      <c r="G22" s="10"/>
      <c r="H22" s="10"/>
      <c r="I22" s="11"/>
    </row>
    <row r="23" spans="1:9" ht="15">
      <c r="A23" s="10" t="s">
        <v>32</v>
      </c>
      <c r="B23" s="10"/>
      <c r="C23" s="10"/>
      <c r="D23" s="10"/>
      <c r="E23" s="10"/>
      <c r="F23" s="10"/>
      <c r="G23" s="10"/>
      <c r="H23" s="10"/>
      <c r="I23" s="11"/>
    </row>
    <row r="24" spans="1:9" ht="15">
      <c r="A24" s="10" t="s">
        <v>33</v>
      </c>
      <c r="B24" s="10"/>
      <c r="C24" s="10"/>
      <c r="D24" s="10"/>
      <c r="E24" s="10"/>
      <c r="F24" s="10"/>
      <c r="G24" s="10"/>
      <c r="H24" s="10"/>
      <c r="I24" s="11"/>
    </row>
    <row r="25" spans="1:9" ht="15">
      <c r="A25" s="10" t="s">
        <v>34</v>
      </c>
      <c r="B25" s="10"/>
      <c r="C25" s="10"/>
      <c r="D25" s="10"/>
      <c r="E25" s="10"/>
      <c r="F25" s="10"/>
      <c r="G25" s="10"/>
      <c r="H25" s="10"/>
      <c r="I25" s="11"/>
    </row>
    <row r="26" spans="1:9" ht="15">
      <c r="A26" s="10" t="s">
        <v>35</v>
      </c>
      <c r="B26" s="10"/>
      <c r="C26" s="10"/>
      <c r="D26" s="10"/>
      <c r="E26" s="10"/>
      <c r="F26" s="10"/>
      <c r="G26" s="10"/>
      <c r="H26" s="10"/>
      <c r="I26" s="11"/>
    </row>
    <row r="27" spans="1:9" ht="15">
      <c r="A27" s="10" t="s">
        <v>36</v>
      </c>
      <c r="B27" s="10"/>
      <c r="C27" s="10"/>
      <c r="D27" s="10"/>
      <c r="E27" s="10"/>
      <c r="F27" s="10"/>
      <c r="G27" s="10"/>
      <c r="H27" s="10"/>
      <c r="I27" s="11"/>
    </row>
    <row r="28" spans="1:9" ht="15">
      <c r="A28" s="10" t="s">
        <v>37</v>
      </c>
      <c r="B28" s="10"/>
      <c r="C28" s="10"/>
      <c r="D28" s="10"/>
      <c r="E28" s="10"/>
      <c r="F28" s="10"/>
      <c r="G28" s="10"/>
      <c r="H28" s="10"/>
      <c r="I28" s="11"/>
    </row>
  </sheetData>
  <mergeCells count="1">
    <mergeCell ref="A3:AA3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58" r:id="rId1"/>
  <headerFooter alignWithMargins="0">
    <oddFooter>&amp;Ccmp/plan/material_expediente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2003-10-15T15:01:13Z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