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<sst xmlns="http://schemas.openxmlformats.org/spreadsheetml/2006/main" count="35" uniqueCount="22">
  <si>
    <t>Item</t>
  </si>
  <si>
    <t>Quant.</t>
  </si>
  <si>
    <t xml:space="preserve">EMPRESA 1 </t>
  </si>
  <si>
    <t>EMPRESA 2</t>
  </si>
  <si>
    <t>EMPRESA 3</t>
  </si>
  <si>
    <t>CUSTO MEDIO</t>
  </si>
  <si>
    <t>P. Unit.</t>
  </si>
  <si>
    <t>P. Total</t>
  </si>
  <si>
    <t>TOTAL</t>
  </si>
  <si>
    <t xml:space="preserve">EMPRESA 4 </t>
  </si>
  <si>
    <t>EMPRESA 5</t>
  </si>
  <si>
    <t>EMPRESA 6</t>
  </si>
  <si>
    <t xml:space="preserve">OBSERVAÇÃO: </t>
  </si>
  <si>
    <t>P. Unti.</t>
  </si>
  <si>
    <t>EMPRESA 7</t>
  </si>
  <si>
    <t>Empresa 7: orçamento apresentado em 29.4.2003, ratificado em 15.5.2003</t>
  </si>
  <si>
    <t xml:space="preserve">                         Empresa 2: orçamento apresentado em 15.5.2003.</t>
  </si>
  <si>
    <t>Empresas 3 e 5 : orçamentos apresentados em 24.4.2003, ratificados em 15.5.2003.</t>
  </si>
  <si>
    <t>Empresa 6: orçamento apresentado em 19.5.2003.</t>
  </si>
  <si>
    <r>
      <t xml:space="preserve">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PLANILHA DE CUSTOS/CMP</t>
    </r>
  </si>
  <si>
    <t>Empresa 1: orçamento apresentado em 16.4.2003, e ratificado em 15.5.2003.</t>
  </si>
  <si>
    <t>Empresa 4: orçamento apresentado em 15.5.2003.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</si>
</sst>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1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/>
    </xf>
    <xf numFmtId="4" fontId="5" fillId="0" borderId="4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/>
    </xf>
    <xf numFmtId="4" fontId="5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2" fontId="5" fillId="0" borderId="6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justify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K6">
      <selection activeCell="J23" sqref="J23"/>
    </sheetView>
  </sheetViews>
  <sheetFormatPr defaultColWidth="9.140625" defaultRowHeight="12.75"/>
  <cols>
    <col min="1" max="1" width="5.8515625" style="0" customWidth="1"/>
    <col min="2" max="2" width="8.421875" style="0" customWidth="1"/>
    <col min="3" max="3" width="10.140625" style="0" bestFit="1" customWidth="1"/>
    <col min="4" max="4" width="11.421875" style="0" bestFit="1" customWidth="1"/>
    <col min="5" max="5" width="10.140625" style="0" bestFit="1" customWidth="1"/>
    <col min="6" max="6" width="12.7109375" style="0" bestFit="1" customWidth="1"/>
    <col min="7" max="7" width="10.8515625" style="0" bestFit="1" customWidth="1"/>
    <col min="8" max="8" width="11.421875" style="0" bestFit="1" customWidth="1"/>
    <col min="9" max="9" width="9.00390625" style="0" customWidth="1"/>
    <col min="10" max="10" width="10.140625" style="0" bestFit="1" customWidth="1"/>
    <col min="11" max="11" width="8.57421875" style="0" customWidth="1"/>
    <col min="12" max="13" width="10.140625" style="0" bestFit="1" customWidth="1"/>
    <col min="14" max="14" width="11.421875" style="0" bestFit="1" customWidth="1"/>
    <col min="15" max="15" width="10.140625" style="0" bestFit="1" customWidth="1"/>
    <col min="16" max="16" width="11.421875" style="0" bestFit="1" customWidth="1"/>
    <col min="17" max="17" width="10.57421875" style="0" customWidth="1"/>
    <col min="18" max="18" width="13.8515625" style="0" customWidth="1"/>
    <col min="19" max="20" width="10.7109375" style="0" customWidth="1"/>
    <col min="21" max="16384" width="11.421875" style="0" customWidth="1"/>
  </cols>
  <sheetData>
    <row r="1" spans="1:20" s="2" customFormat="1" ht="18.75" customHeight="1">
      <c r="A1" s="5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6"/>
      <c r="R1" s="6"/>
      <c r="S1" s="6"/>
      <c r="T1" s="6"/>
    </row>
    <row r="2" spans="1:20" ht="18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"/>
      <c r="T2" s="2"/>
    </row>
    <row r="3" spans="3:20" ht="18"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3:16" ht="13.5" thickBot="1">
      <c r="C5" s="33"/>
      <c r="D5" s="34"/>
      <c r="E5" s="33"/>
      <c r="F5" s="34"/>
      <c r="G5" s="33"/>
      <c r="H5" s="34"/>
      <c r="I5" s="33"/>
      <c r="J5" s="34"/>
      <c r="K5" s="33"/>
      <c r="L5" s="34"/>
      <c r="M5" s="33"/>
      <c r="N5" s="34"/>
      <c r="O5" s="33"/>
      <c r="P5" s="34"/>
    </row>
    <row r="6" spans="1:20" ht="15.75" customHeight="1">
      <c r="A6" s="37" t="s">
        <v>0</v>
      </c>
      <c r="B6" s="28" t="s">
        <v>1</v>
      </c>
      <c r="C6" s="10" t="s">
        <v>2</v>
      </c>
      <c r="D6" s="11"/>
      <c r="E6" s="10" t="s">
        <v>3</v>
      </c>
      <c r="F6" s="11"/>
      <c r="G6" s="10" t="s">
        <v>4</v>
      </c>
      <c r="H6" s="10"/>
      <c r="I6" s="28" t="s">
        <v>9</v>
      </c>
      <c r="J6" s="28"/>
      <c r="K6" s="28" t="s">
        <v>10</v>
      </c>
      <c r="L6" s="28"/>
      <c r="M6" s="29" t="s">
        <v>11</v>
      </c>
      <c r="N6" s="29"/>
      <c r="O6" s="28" t="s">
        <v>14</v>
      </c>
      <c r="P6" s="28"/>
      <c r="Q6" s="10" t="s">
        <v>5</v>
      </c>
      <c r="R6" s="12"/>
      <c r="S6" s="7"/>
      <c r="T6" s="7"/>
    </row>
    <row r="7" spans="1:20" ht="15">
      <c r="A7" s="38"/>
      <c r="B7" s="39"/>
      <c r="C7" s="14" t="s">
        <v>6</v>
      </c>
      <c r="D7" s="14" t="s">
        <v>7</v>
      </c>
      <c r="E7" s="14" t="s">
        <v>6</v>
      </c>
      <c r="F7" s="14" t="s">
        <v>7</v>
      </c>
      <c r="G7" s="14" t="s">
        <v>6</v>
      </c>
      <c r="H7" s="14" t="s">
        <v>7</v>
      </c>
      <c r="I7" s="14" t="s">
        <v>6</v>
      </c>
      <c r="J7" s="14" t="s">
        <v>7</v>
      </c>
      <c r="K7" s="14" t="s">
        <v>6</v>
      </c>
      <c r="L7" s="14" t="s">
        <v>7</v>
      </c>
      <c r="M7" s="14" t="s">
        <v>6</v>
      </c>
      <c r="N7" s="14" t="s">
        <v>7</v>
      </c>
      <c r="O7" s="14" t="s">
        <v>13</v>
      </c>
      <c r="P7" s="14" t="s">
        <v>7</v>
      </c>
      <c r="Q7" s="14" t="s">
        <v>6</v>
      </c>
      <c r="R7" s="15" t="s">
        <v>7</v>
      </c>
      <c r="S7" s="8"/>
      <c r="T7" s="8"/>
    </row>
    <row r="8" spans="1:20" ht="15">
      <c r="A8" s="13">
        <v>1</v>
      </c>
      <c r="B8" s="16">
        <v>10</v>
      </c>
      <c r="C8" s="17">
        <v>121.93</v>
      </c>
      <c r="D8" s="17">
        <f aca="true" t="shared" si="0" ref="D8:D13">(B8*C8)</f>
        <v>1219.3000000000002</v>
      </c>
      <c r="E8" s="17">
        <v>100</v>
      </c>
      <c r="F8" s="17">
        <f>(E8*B8)</f>
        <v>1000</v>
      </c>
      <c r="G8" s="17">
        <v>122</v>
      </c>
      <c r="H8" s="17">
        <f>(G8*B8)</f>
        <v>1220</v>
      </c>
      <c r="I8" s="17">
        <v>127</v>
      </c>
      <c r="J8" s="17">
        <f>(I8*B8)</f>
        <v>1270</v>
      </c>
      <c r="K8" s="17">
        <v>128</v>
      </c>
      <c r="L8" s="17">
        <f>(B8*K8)</f>
        <v>1280</v>
      </c>
      <c r="M8" s="17">
        <v>149</v>
      </c>
      <c r="N8" s="17">
        <f>(M8*B8)</f>
        <v>1490</v>
      </c>
      <c r="O8" s="17"/>
      <c r="P8" s="17"/>
      <c r="Q8" s="17">
        <f>ROUND(AVERAGE(C8,E8,G8,I8,K8,M8),2)</f>
        <v>124.66</v>
      </c>
      <c r="R8" s="18">
        <f aca="true" t="shared" si="1" ref="R8:R15">(Q8*B8)</f>
        <v>1246.6</v>
      </c>
      <c r="S8" s="8"/>
      <c r="T8" s="8"/>
    </row>
    <row r="9" spans="1:20" ht="15">
      <c r="A9" s="13">
        <v>2</v>
      </c>
      <c r="B9" s="16">
        <v>20</v>
      </c>
      <c r="C9" s="17">
        <v>122.42</v>
      </c>
      <c r="D9" s="17">
        <f t="shared" si="0"/>
        <v>2448.4</v>
      </c>
      <c r="E9" s="17">
        <v>92</v>
      </c>
      <c r="F9" s="17">
        <f>(E9*B9)</f>
        <v>1840</v>
      </c>
      <c r="G9" s="19">
        <v>132.5</v>
      </c>
      <c r="H9" s="17">
        <f>(G9*B9)</f>
        <v>2650</v>
      </c>
      <c r="I9" s="17">
        <v>138</v>
      </c>
      <c r="J9" s="17">
        <f>(I9*B9)</f>
        <v>2760</v>
      </c>
      <c r="K9" s="17">
        <v>138</v>
      </c>
      <c r="L9" s="17">
        <f aca="true" t="shared" si="2" ref="L9:L15">(B9*K9)</f>
        <v>2760</v>
      </c>
      <c r="M9" s="17">
        <v>149</v>
      </c>
      <c r="N9" s="17">
        <f>(M9*B9)</f>
        <v>2980</v>
      </c>
      <c r="O9" s="17">
        <v>134.58</v>
      </c>
      <c r="P9" s="17">
        <f>(B9*O9)</f>
        <v>2691.6000000000004</v>
      </c>
      <c r="Q9" s="17">
        <f>ROUND(AVERAGE(C9,E9,G9,I9,K9,M9,O9),2)</f>
        <v>129.5</v>
      </c>
      <c r="R9" s="18">
        <f t="shared" si="1"/>
        <v>2590</v>
      </c>
      <c r="S9" s="8"/>
      <c r="T9" s="8"/>
    </row>
    <row r="10" spans="1:20" ht="15">
      <c r="A10" s="20">
        <v>3</v>
      </c>
      <c r="B10" s="16">
        <v>50</v>
      </c>
      <c r="C10" s="17">
        <v>119.2</v>
      </c>
      <c r="D10" s="17">
        <f t="shared" si="0"/>
        <v>5960</v>
      </c>
      <c r="E10" s="17">
        <v>95.12</v>
      </c>
      <c r="F10" s="17">
        <f aca="true" t="shared" si="3" ref="F10:F15">(E10*B10)</f>
        <v>4756</v>
      </c>
      <c r="G10" s="19">
        <v>114.5</v>
      </c>
      <c r="H10" s="17">
        <f>(G10*B10)</f>
        <v>5725</v>
      </c>
      <c r="I10" s="17">
        <v>138</v>
      </c>
      <c r="J10" s="17">
        <f>(I10*B10)</f>
        <v>6900</v>
      </c>
      <c r="K10" s="17">
        <v>135</v>
      </c>
      <c r="L10" s="17">
        <f t="shared" si="2"/>
        <v>6750</v>
      </c>
      <c r="M10" s="17">
        <v>119</v>
      </c>
      <c r="N10" s="17">
        <f>(M10*B10)</f>
        <v>5950</v>
      </c>
      <c r="O10" s="17">
        <v>104.8</v>
      </c>
      <c r="P10" s="17">
        <f>(B10*O10)</f>
        <v>5240</v>
      </c>
      <c r="Q10" s="17">
        <f>ROUND(AVERAGE(C10,E10,G10,I10,K10,M10,O10),2)</f>
        <v>117.95</v>
      </c>
      <c r="R10" s="18">
        <f t="shared" si="1"/>
        <v>5897.5</v>
      </c>
      <c r="S10" s="8"/>
      <c r="T10" s="8"/>
    </row>
    <row r="11" spans="1:20" ht="15">
      <c r="A11" s="20">
        <v>4</v>
      </c>
      <c r="B11" s="16">
        <v>10</v>
      </c>
      <c r="C11" s="17"/>
      <c r="D11" s="17"/>
      <c r="E11" s="17">
        <v>931.62</v>
      </c>
      <c r="F11" s="17">
        <f t="shared" si="3"/>
        <v>9316.2</v>
      </c>
      <c r="G11" s="17">
        <v>1025</v>
      </c>
      <c r="H11" s="17">
        <f>(G11*B11)</f>
        <v>10250</v>
      </c>
      <c r="I11" s="17"/>
      <c r="J11" s="17"/>
      <c r="K11" s="17"/>
      <c r="L11" s="17"/>
      <c r="M11" s="17"/>
      <c r="N11" s="17"/>
      <c r="O11" s="17">
        <v>901</v>
      </c>
      <c r="P11" s="17">
        <f>(B11*O11)</f>
        <v>9010</v>
      </c>
      <c r="Q11" s="17">
        <f>ROUND(AVERAGE(E11,G11,O11),2)</f>
        <v>952.54</v>
      </c>
      <c r="R11" s="18">
        <f t="shared" si="1"/>
        <v>9525.4</v>
      </c>
      <c r="S11" s="8"/>
      <c r="T11" s="8"/>
    </row>
    <row r="12" spans="1:20" ht="15">
      <c r="A12" s="20">
        <v>5</v>
      </c>
      <c r="B12" s="16">
        <v>10</v>
      </c>
      <c r="C12" s="17">
        <v>1350</v>
      </c>
      <c r="D12" s="17">
        <f t="shared" si="0"/>
        <v>13500</v>
      </c>
      <c r="E12" s="17">
        <v>1558.48</v>
      </c>
      <c r="F12" s="17">
        <f t="shared" si="3"/>
        <v>15584.8</v>
      </c>
      <c r="G12" s="17">
        <v>1475</v>
      </c>
      <c r="H12" s="17">
        <f>(G12*B12)</f>
        <v>14750</v>
      </c>
      <c r="I12" s="17"/>
      <c r="J12" s="17"/>
      <c r="K12" s="17"/>
      <c r="L12" s="17"/>
      <c r="M12" s="17"/>
      <c r="N12" s="17"/>
      <c r="O12" s="17">
        <v>1315</v>
      </c>
      <c r="P12" s="17">
        <f>(B12*O12)</f>
        <v>13150</v>
      </c>
      <c r="Q12" s="17">
        <f>ROUND(AVERAGE(C12,E12,G12,O12),2)</f>
        <v>1424.62</v>
      </c>
      <c r="R12" s="18">
        <f t="shared" si="1"/>
        <v>14246.199999999999</v>
      </c>
      <c r="S12" s="8"/>
      <c r="T12" s="8"/>
    </row>
    <row r="13" spans="1:20" ht="15">
      <c r="A13" s="20">
        <v>6</v>
      </c>
      <c r="B13" s="16">
        <v>30</v>
      </c>
      <c r="C13" s="17">
        <v>1516.05</v>
      </c>
      <c r="D13" s="17">
        <f t="shared" si="0"/>
        <v>45481.5</v>
      </c>
      <c r="E13" s="17">
        <v>1255</v>
      </c>
      <c r="F13" s="17">
        <f t="shared" si="3"/>
        <v>37650</v>
      </c>
      <c r="G13" s="17"/>
      <c r="H13" s="17"/>
      <c r="I13" s="17"/>
      <c r="J13" s="17"/>
      <c r="K13" s="17"/>
      <c r="L13" s="17"/>
      <c r="M13" s="17">
        <v>1419</v>
      </c>
      <c r="N13" s="17">
        <f>(M13*B13)</f>
        <v>42570</v>
      </c>
      <c r="O13" s="17">
        <v>1344</v>
      </c>
      <c r="P13" s="17">
        <f>(B13*O13)</f>
        <v>40320</v>
      </c>
      <c r="Q13" s="17">
        <f>ROUND(AVERAGE(C13,E13,M13,O13),2)</f>
        <v>1383.51</v>
      </c>
      <c r="R13" s="18">
        <f t="shared" si="1"/>
        <v>41505.3</v>
      </c>
      <c r="S13" s="8"/>
      <c r="T13" s="8"/>
    </row>
    <row r="14" spans="1:20" ht="15">
      <c r="A14" s="20">
        <v>7</v>
      </c>
      <c r="B14" s="16">
        <v>3000</v>
      </c>
      <c r="C14" s="17"/>
      <c r="D14" s="17"/>
      <c r="E14" s="17"/>
      <c r="F14" s="17"/>
      <c r="G14" s="17"/>
      <c r="H14" s="17"/>
      <c r="I14" s="17"/>
      <c r="J14" s="17"/>
      <c r="K14" s="17">
        <v>0.39</v>
      </c>
      <c r="L14" s="17">
        <f t="shared" si="2"/>
        <v>1170</v>
      </c>
      <c r="M14" s="17">
        <v>0.3</v>
      </c>
      <c r="N14" s="17">
        <f>(M14*B14)</f>
        <v>900</v>
      </c>
      <c r="O14" s="17"/>
      <c r="P14" s="17"/>
      <c r="Q14" s="17">
        <f>ROUND(AVERAGE(K14,M14),2)</f>
        <v>0.35</v>
      </c>
      <c r="R14" s="18">
        <f t="shared" si="1"/>
        <v>1050</v>
      </c>
      <c r="S14" s="8"/>
      <c r="T14" s="8"/>
    </row>
    <row r="15" spans="1:20" ht="15">
      <c r="A15" s="20">
        <v>8</v>
      </c>
      <c r="B15" s="16">
        <v>2000</v>
      </c>
      <c r="C15" s="17"/>
      <c r="D15" s="17"/>
      <c r="E15" s="17">
        <v>0.29</v>
      </c>
      <c r="F15" s="17">
        <f t="shared" si="3"/>
        <v>580</v>
      </c>
      <c r="G15" s="17"/>
      <c r="H15" s="17"/>
      <c r="I15" s="17"/>
      <c r="J15" s="17"/>
      <c r="K15" s="17">
        <v>0.18</v>
      </c>
      <c r="L15" s="17">
        <f t="shared" si="2"/>
        <v>360</v>
      </c>
      <c r="M15" s="17">
        <v>0.3</v>
      </c>
      <c r="N15" s="17">
        <f>(M15*B15)</f>
        <v>600</v>
      </c>
      <c r="O15" s="17"/>
      <c r="P15" s="17"/>
      <c r="Q15" s="17">
        <f>ROUND(AVERAGE(E15,K15,M15),2)</f>
        <v>0.26</v>
      </c>
      <c r="R15" s="18">
        <f t="shared" si="1"/>
        <v>520</v>
      </c>
      <c r="S15" s="8"/>
      <c r="T15" s="8"/>
    </row>
    <row r="16" spans="1:20" ht="16.5" thickBot="1">
      <c r="A16" s="23"/>
      <c r="B16" s="21"/>
      <c r="C16" s="24"/>
      <c r="D16" s="22"/>
      <c r="E16" s="22"/>
      <c r="F16" s="22"/>
      <c r="G16" s="25"/>
      <c r="H16" s="22"/>
      <c r="I16" s="22"/>
      <c r="J16" s="22"/>
      <c r="K16" s="22"/>
      <c r="L16" s="22"/>
      <c r="M16" s="22"/>
      <c r="N16" s="22"/>
      <c r="O16" s="22"/>
      <c r="P16" s="22"/>
      <c r="Q16" s="26" t="s">
        <v>8</v>
      </c>
      <c r="R16" s="27">
        <f>SUM(R8:R15)</f>
        <v>76581</v>
      </c>
      <c r="S16" s="8"/>
      <c r="T16" s="8"/>
    </row>
    <row r="17" spans="3:20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3:20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3" ht="12.75">
      <c r="A19" t="s">
        <v>12</v>
      </c>
      <c r="C19" t="s">
        <v>20</v>
      </c>
    </row>
    <row r="20" spans="1:9" ht="12.75">
      <c r="A20" s="35" t="s">
        <v>16</v>
      </c>
      <c r="B20" s="36"/>
      <c r="C20" s="36"/>
      <c r="D20" s="36"/>
      <c r="E20" s="36"/>
      <c r="F20" s="36"/>
      <c r="G20" s="36"/>
      <c r="H20" s="36"/>
      <c r="I20" s="36"/>
    </row>
    <row r="21" spans="1:4" ht="15">
      <c r="A21" s="4"/>
      <c r="B21" s="4"/>
      <c r="C21" t="s">
        <v>17</v>
      </c>
      <c r="D21" s="4"/>
    </row>
    <row r="22" spans="1:9" ht="15">
      <c r="A22" s="4"/>
      <c r="B22" s="4"/>
      <c r="C22" s="30" t="s">
        <v>21</v>
      </c>
      <c r="D22" s="30"/>
      <c r="E22" s="30"/>
      <c r="F22" s="30"/>
      <c r="G22" s="30"/>
      <c r="H22" s="30"/>
      <c r="I22" s="30"/>
    </row>
    <row r="23" spans="1:4" ht="15">
      <c r="A23" s="4"/>
      <c r="B23" s="4"/>
      <c r="C23" t="s">
        <v>18</v>
      </c>
      <c r="D23" s="4"/>
    </row>
    <row r="24" spans="1:4" ht="15">
      <c r="A24" s="4"/>
      <c r="B24" s="4"/>
      <c r="C24" t="s">
        <v>15</v>
      </c>
      <c r="D24" s="4"/>
    </row>
  </sheetData>
  <mergeCells count="16">
    <mergeCell ref="A6:A7"/>
    <mergeCell ref="B6:B7"/>
    <mergeCell ref="I5:J5"/>
    <mergeCell ref="K6:L6"/>
    <mergeCell ref="E5:F5"/>
    <mergeCell ref="G5:H5"/>
    <mergeCell ref="O6:P6"/>
    <mergeCell ref="M6:N6"/>
    <mergeCell ref="C22:I22"/>
    <mergeCell ref="A2:R2"/>
    <mergeCell ref="K5:L5"/>
    <mergeCell ref="M5:N5"/>
    <mergeCell ref="O5:P5"/>
    <mergeCell ref="A20:I20"/>
    <mergeCell ref="I6:J6"/>
    <mergeCell ref="C5:D5"/>
  </mergeCells>
  <printOptions horizontalCentered="1"/>
  <pageMargins left="0.37" right="0.3937007874015748" top="1.53" bottom="0.984251968503937" header="0.2" footer="1.2"/>
  <pageSetup horizontalDpi="180" verticalDpi="180" orientation="landscape" scale="70" r:id="rId1"/>
  <headerFooter alignWithMargins="0">
    <oddFooter>&amp;R&amp;8f/cmp/planilha/plansuprinformatica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2003-06-24T16:13:17Z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