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<sst xmlns="http://schemas.openxmlformats.org/spreadsheetml/2006/main" count="72" uniqueCount="53">
  <si>
    <t>DESCRIÇÃO</t>
  </si>
  <si>
    <t>CONS.</t>
  </si>
  <si>
    <t xml:space="preserve">       EMPRESA 1</t>
  </si>
  <si>
    <t xml:space="preserve">       EMPRESA 2</t>
  </si>
  <si>
    <t xml:space="preserve">       EMPRESA 3</t>
  </si>
  <si>
    <t>ESTIM.</t>
  </si>
  <si>
    <t>Preço Unit.</t>
  </si>
  <si>
    <t>Preço Total</t>
  </si>
  <si>
    <t>TOTAL</t>
  </si>
  <si>
    <t>Álcool comum</t>
  </si>
  <si>
    <t>Gasolina comum</t>
  </si>
  <si>
    <t>litro</t>
  </si>
  <si>
    <t>frasco de 1/2 litro</t>
  </si>
  <si>
    <t>filtro</t>
  </si>
  <si>
    <t>Óleo especial para motor, com duração de 5.000 Km, em frascos de 1/2 (meio) litro</t>
  </si>
  <si>
    <t>Óleo especial para motor, com duração de 5.000 Km, em  frascos de 1 (um) litro</t>
  </si>
  <si>
    <t>frasco de 1 litro</t>
  </si>
  <si>
    <t xml:space="preserve">     CUSTO MÉDIO</t>
  </si>
  <si>
    <t>ITEM</t>
  </si>
  <si>
    <t xml:space="preserve">                                                                                                                                                                               PLANILHA DE CUSTOS </t>
  </si>
  <si>
    <t>UNIDADE</t>
  </si>
  <si>
    <t>Óleo lubrificante semi-sintético, frasco de 1 (um) litro</t>
  </si>
  <si>
    <t>Filtro de óleo para veículo Chevrolet, modelo Kadet Ipanema 1997/98</t>
  </si>
  <si>
    <t xml:space="preserve">EMPRESAS  1, 2 e 3 apresentaram orçamentos 21.1.2003.   </t>
  </si>
  <si>
    <t>PLANILHA    DE   CUSTOS/CMP</t>
  </si>
  <si>
    <t>Filtro de ar para veículo Volkswagem, modelo Parati 2002/02</t>
  </si>
  <si>
    <t>Filtro de ar para veículo Chevrolet, modelo Monza 1994/95</t>
  </si>
  <si>
    <t>Filtro de ar para veículo Volkswagem, modelo Kombi 1998/99</t>
  </si>
  <si>
    <t>Filtro de ar para veículo Fiat, modelo Palio Weekend 1999/00</t>
  </si>
  <si>
    <t>Filtro de óleo para veículo Volkswagen, modelo Santana 2000/01</t>
  </si>
  <si>
    <t>Filtro de óleo para veículo Volkswagem, modelo Parati 2002/02</t>
  </si>
  <si>
    <t>Filro de óleo para veículo Chevrolet, modelo Monza 1994/95</t>
  </si>
  <si>
    <t>Filtro de óleo para veículo Chevrolet, modelo Kadet Ipanema 1995/96</t>
  </si>
  <si>
    <t>Filtro de óleo para veículo Fiat, modelo Palio Weekend 1999/00</t>
  </si>
  <si>
    <t>1.1.1</t>
  </si>
  <si>
    <t>1.1.2</t>
  </si>
  <si>
    <t>1.1.3</t>
  </si>
  <si>
    <t>1.1.4</t>
  </si>
  <si>
    <t>1.1.7</t>
  </si>
  <si>
    <t>Filtro de ar para veículo Volkswagem, modelo Santana 2001/01</t>
  </si>
  <si>
    <t>1.1.5.1</t>
  </si>
  <si>
    <t>1.1.5.2</t>
  </si>
  <si>
    <t>1.1.5.3</t>
  </si>
  <si>
    <t>1.1.5.4</t>
  </si>
  <si>
    <t>1.1.5.5</t>
  </si>
  <si>
    <t>1.1.5.6</t>
  </si>
  <si>
    <t>1.1.6.1</t>
  </si>
  <si>
    <t>1.1.6.2</t>
  </si>
  <si>
    <t>1.1.6.3</t>
  </si>
  <si>
    <t>1.1.6.4</t>
  </si>
  <si>
    <t>1.1.6.5</t>
  </si>
  <si>
    <t>1.1.6.6</t>
  </si>
  <si>
    <t xml:space="preserve">Filtro de ar para veículo Chevrolet, modelo Kadet Ipanema 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</si>
</sst>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#,##0.000"/>
    <numFmt numFmtId="173" formatCode="#,##0.0000"/>
    <numFmt numFmtId="174" formatCode="0.00000"/>
    <numFmt numFmtId="175" formatCode="0.0000"/>
    <numFmt numFmtId="176" formatCode="_(* #,##0.000_);_(* \(#,##0.000\);_(* &quot;-&quot;???_);_(@_)"/>
    <numFmt numFmtId="177" formatCode="_(* #,##0.000_);_(* \(#,##0.000\);_(* &quot;-&quot;??_);_(@_)"/>
    <numFmt numFmtId="178" formatCode="_(* #,##0.00_);_(* \(#,##0.00\);_(* &quot;-&quot;???_);_(@_)"/>
    <numFmt numFmtId="179" formatCode="_(* #,##0.0000_);_(* \(#,##0.0000\);_(* &quot;-&quot;?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4" fillId="0" borderId="2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43" fontId="4" fillId="0" borderId="2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43" fontId="4" fillId="0" borderId="3" xfId="0" applyNumberFormat="1" applyFont="1" applyBorder="1" applyAlignment="1">
      <alignment horizontal="center"/>
    </xf>
    <xf numFmtId="178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3" fontId="4" fillId="0" borderId="2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43" fontId="4" fillId="0" borderId="5" xfId="0" applyNumberFormat="1" applyFont="1" applyBorder="1" applyAlignment="1">
      <alignment/>
    </xf>
    <xf numFmtId="43" fontId="4" fillId="0" borderId="6" xfId="0" applyNumberFormat="1" applyFont="1" applyBorder="1" applyAlignment="1">
      <alignment horizontal="left"/>
    </xf>
    <xf numFmtId="43" fontId="5" fillId="0" borderId="7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50" zoomScaleNormal="50" workbookViewId="0" topLeftCell="C3">
      <selection activeCell="L14" sqref="L14"/>
    </sheetView>
  </sheetViews>
  <sheetFormatPr defaultColWidth="9.140625" defaultRowHeight="12.75"/>
  <cols>
    <col min="1" max="1" width="14.140625" style="20" customWidth="1"/>
    <col min="2" max="2" width="116.8515625" style="20" bestFit="1" customWidth="1"/>
    <col min="3" max="3" width="12.421875" style="20" bestFit="1" customWidth="1"/>
    <col min="4" max="4" width="25.28125" style="20" bestFit="1" customWidth="1"/>
    <col min="5" max="5" width="18.421875" style="20" bestFit="1" customWidth="1"/>
    <col min="6" max="6" width="18.8515625" style="20" bestFit="1" customWidth="1"/>
    <col min="7" max="7" width="18.421875" style="20" bestFit="1" customWidth="1"/>
    <col min="8" max="8" width="18.8515625" style="20" bestFit="1" customWidth="1"/>
    <col min="9" max="9" width="18.421875" style="20" bestFit="1" customWidth="1"/>
    <col min="10" max="10" width="18.8515625" style="20" bestFit="1" customWidth="1"/>
    <col min="11" max="11" width="18.421875" style="20" bestFit="1" customWidth="1"/>
    <col min="12" max="12" width="22.8515625" style="20" customWidth="1"/>
    <col min="13" max="16384" width="11.421875" style="20" customWidth="1"/>
  </cols>
  <sheetData>
    <row r="1" s="32" customFormat="1" ht="23.25">
      <c r="A1" s="32" t="s">
        <v>19</v>
      </c>
    </row>
    <row r="2" spans="1:12" ht="23.25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5:9" ht="30" customHeight="1" thickBot="1">
      <c r="E3" s="21"/>
      <c r="G3" s="21"/>
      <c r="I3" s="21"/>
    </row>
    <row r="4" spans="1:12" ht="23.25">
      <c r="A4" s="37" t="s">
        <v>18</v>
      </c>
      <c r="B4" s="35" t="s">
        <v>0</v>
      </c>
      <c r="C4" s="22" t="s">
        <v>1</v>
      </c>
      <c r="D4" s="35" t="s">
        <v>20</v>
      </c>
      <c r="E4" s="33" t="s">
        <v>2</v>
      </c>
      <c r="F4" s="33"/>
      <c r="G4" s="33" t="s">
        <v>3</v>
      </c>
      <c r="H4" s="33"/>
      <c r="I4" s="33" t="s">
        <v>4</v>
      </c>
      <c r="J4" s="33"/>
      <c r="K4" s="33" t="s">
        <v>17</v>
      </c>
      <c r="L4" s="34"/>
    </row>
    <row r="5" spans="1:12" ht="23.25">
      <c r="A5" s="38"/>
      <c r="B5" s="36"/>
      <c r="C5" s="23" t="s">
        <v>5</v>
      </c>
      <c r="D5" s="36"/>
      <c r="E5" s="24" t="s">
        <v>6</v>
      </c>
      <c r="F5" s="24" t="s">
        <v>7</v>
      </c>
      <c r="G5" s="24" t="s">
        <v>6</v>
      </c>
      <c r="H5" s="24" t="s">
        <v>7</v>
      </c>
      <c r="I5" s="24" t="s">
        <v>6</v>
      </c>
      <c r="J5" s="24" t="s">
        <v>7</v>
      </c>
      <c r="K5" s="23" t="s">
        <v>6</v>
      </c>
      <c r="L5" s="25" t="s">
        <v>7</v>
      </c>
    </row>
    <row r="6" spans="1:14" ht="23.25">
      <c r="A6" s="1" t="s">
        <v>34</v>
      </c>
      <c r="B6" s="2" t="s">
        <v>9</v>
      </c>
      <c r="C6" s="3">
        <v>3000</v>
      </c>
      <c r="D6" s="4" t="s">
        <v>11</v>
      </c>
      <c r="E6" s="19">
        <v>1.583</v>
      </c>
      <c r="F6" s="5">
        <f>E6*C6</f>
        <v>4749</v>
      </c>
      <c r="G6" s="6">
        <v>1.52</v>
      </c>
      <c r="H6" s="5">
        <f>G6*C6</f>
        <v>4560</v>
      </c>
      <c r="I6" s="19">
        <v>1.49</v>
      </c>
      <c r="J6" s="7">
        <f>I6*C6</f>
        <v>4470</v>
      </c>
      <c r="K6" s="8">
        <f>ROUND(AVERAGE(E6,G6,I6),3)</f>
        <v>1.531</v>
      </c>
      <c r="L6" s="9">
        <f>K6*C6</f>
        <v>4593</v>
      </c>
      <c r="N6" s="26"/>
    </row>
    <row r="7" spans="1:14" ht="23.25">
      <c r="A7" s="1" t="s">
        <v>35</v>
      </c>
      <c r="B7" s="2" t="s">
        <v>10</v>
      </c>
      <c r="C7" s="3">
        <v>8000</v>
      </c>
      <c r="D7" s="4" t="s">
        <v>11</v>
      </c>
      <c r="E7" s="19">
        <v>2.328</v>
      </c>
      <c r="F7" s="5">
        <f aca="true" t="shared" si="0" ref="F7:F22">E7*C7</f>
        <v>18624</v>
      </c>
      <c r="G7" s="19">
        <v>2.35</v>
      </c>
      <c r="H7" s="5">
        <f aca="true" t="shared" si="1" ref="H7:H22">G7*C7</f>
        <v>18800</v>
      </c>
      <c r="I7" s="19">
        <v>2.339</v>
      </c>
      <c r="J7" s="7">
        <f aca="true" t="shared" si="2" ref="J7:J14">I7*C7</f>
        <v>18712</v>
      </c>
      <c r="K7" s="8">
        <f>ROUND(AVERAGE(E7,G7,I7),3)</f>
        <v>2.339</v>
      </c>
      <c r="L7" s="9">
        <f aca="true" t="shared" si="3" ref="L7:L22">K7*C7</f>
        <v>18712</v>
      </c>
      <c r="N7" s="26"/>
    </row>
    <row r="8" spans="1:14" ht="23.25">
      <c r="A8" s="1" t="s">
        <v>36</v>
      </c>
      <c r="B8" s="11" t="s">
        <v>14</v>
      </c>
      <c r="C8" s="4">
        <v>40</v>
      </c>
      <c r="D8" s="4" t="s">
        <v>12</v>
      </c>
      <c r="E8" s="5">
        <v>6</v>
      </c>
      <c r="F8" s="5">
        <f t="shared" si="0"/>
        <v>240</v>
      </c>
      <c r="G8" s="5">
        <v>6</v>
      </c>
      <c r="H8" s="5">
        <f t="shared" si="1"/>
        <v>240</v>
      </c>
      <c r="I8" s="5">
        <v>3.95</v>
      </c>
      <c r="J8" s="7">
        <f t="shared" si="2"/>
        <v>158</v>
      </c>
      <c r="K8" s="10">
        <f>ROUND(AVERAGE(E8,G8,I8),2)</f>
        <v>5.32</v>
      </c>
      <c r="L8" s="9">
        <f t="shared" si="3"/>
        <v>212.8</v>
      </c>
      <c r="N8" s="26"/>
    </row>
    <row r="9" spans="1:14" ht="23.25">
      <c r="A9" s="1" t="s">
        <v>37</v>
      </c>
      <c r="B9" s="11" t="s">
        <v>15</v>
      </c>
      <c r="C9" s="4">
        <v>130</v>
      </c>
      <c r="D9" s="4" t="s">
        <v>16</v>
      </c>
      <c r="E9" s="5">
        <v>8.5</v>
      </c>
      <c r="F9" s="5">
        <f t="shared" si="0"/>
        <v>1105</v>
      </c>
      <c r="G9" s="5">
        <v>8</v>
      </c>
      <c r="H9" s="5">
        <f t="shared" si="1"/>
        <v>1040</v>
      </c>
      <c r="I9" s="5">
        <v>6.9</v>
      </c>
      <c r="J9" s="7">
        <f t="shared" si="2"/>
        <v>897</v>
      </c>
      <c r="K9" s="10">
        <f>ROUND(AVERAGE(E9,G9,I9),2)</f>
        <v>7.8</v>
      </c>
      <c r="L9" s="9">
        <f t="shared" si="3"/>
        <v>1014</v>
      </c>
      <c r="N9" s="26"/>
    </row>
    <row r="10" spans="1:14" ht="23.25">
      <c r="A10" s="1" t="s">
        <v>40</v>
      </c>
      <c r="B10" s="11" t="s">
        <v>39</v>
      </c>
      <c r="C10" s="4">
        <v>1</v>
      </c>
      <c r="D10" s="4" t="s">
        <v>13</v>
      </c>
      <c r="E10" s="5">
        <v>15.6</v>
      </c>
      <c r="F10" s="5">
        <f t="shared" si="0"/>
        <v>15.6</v>
      </c>
      <c r="G10" s="5">
        <v>14</v>
      </c>
      <c r="H10" s="5">
        <f t="shared" si="1"/>
        <v>14</v>
      </c>
      <c r="I10" s="5">
        <v>19.25</v>
      </c>
      <c r="J10" s="7">
        <f t="shared" si="2"/>
        <v>19.25</v>
      </c>
      <c r="K10" s="10">
        <f aca="true" t="shared" si="4" ref="K10:K22">ROUND(AVERAGE(E10,G10,I10),2)</f>
        <v>16.28</v>
      </c>
      <c r="L10" s="9">
        <f t="shared" si="3"/>
        <v>16.28</v>
      </c>
      <c r="N10" s="26"/>
    </row>
    <row r="11" spans="1:14" ht="23.25">
      <c r="A11" s="1" t="s">
        <v>41</v>
      </c>
      <c r="B11" s="11" t="s">
        <v>25</v>
      </c>
      <c r="C11" s="4">
        <v>2</v>
      </c>
      <c r="D11" s="4" t="s">
        <v>13</v>
      </c>
      <c r="E11" s="5">
        <v>23</v>
      </c>
      <c r="F11" s="5">
        <f t="shared" si="0"/>
        <v>46</v>
      </c>
      <c r="G11" s="5">
        <v>16.5</v>
      </c>
      <c r="H11" s="5">
        <f t="shared" si="1"/>
        <v>33</v>
      </c>
      <c r="I11" s="5">
        <v>19.25</v>
      </c>
      <c r="J11" s="7">
        <f t="shared" si="2"/>
        <v>38.5</v>
      </c>
      <c r="K11" s="10">
        <f t="shared" si="4"/>
        <v>19.58</v>
      </c>
      <c r="L11" s="9">
        <f t="shared" si="3"/>
        <v>39.16</v>
      </c>
      <c r="N11" s="26"/>
    </row>
    <row r="12" spans="1:14" ht="23.25">
      <c r="A12" s="1" t="s">
        <v>42</v>
      </c>
      <c r="B12" s="11" t="s">
        <v>26</v>
      </c>
      <c r="C12" s="4">
        <v>1</v>
      </c>
      <c r="D12" s="4" t="s">
        <v>13</v>
      </c>
      <c r="E12" s="5">
        <v>11</v>
      </c>
      <c r="F12" s="5">
        <f t="shared" si="0"/>
        <v>11</v>
      </c>
      <c r="G12" s="5">
        <v>25.5</v>
      </c>
      <c r="H12" s="5">
        <f t="shared" si="1"/>
        <v>25.5</v>
      </c>
      <c r="I12" s="5">
        <v>9.9</v>
      </c>
      <c r="J12" s="7">
        <f t="shared" si="2"/>
        <v>9.9</v>
      </c>
      <c r="K12" s="10">
        <f t="shared" si="4"/>
        <v>15.47</v>
      </c>
      <c r="L12" s="9">
        <f t="shared" si="3"/>
        <v>15.47</v>
      </c>
      <c r="N12" s="26"/>
    </row>
    <row r="13" spans="1:14" ht="23.25">
      <c r="A13" s="1" t="s">
        <v>43</v>
      </c>
      <c r="B13" s="11" t="s">
        <v>52</v>
      </c>
      <c r="C13" s="4">
        <v>2</v>
      </c>
      <c r="D13" s="4" t="s">
        <v>13</v>
      </c>
      <c r="E13" s="5">
        <v>11</v>
      </c>
      <c r="F13" s="5">
        <f t="shared" si="0"/>
        <v>22</v>
      </c>
      <c r="G13" s="5">
        <v>22</v>
      </c>
      <c r="H13" s="5">
        <f t="shared" si="1"/>
        <v>44</v>
      </c>
      <c r="I13" s="5">
        <v>26.5</v>
      </c>
      <c r="J13" s="7">
        <f t="shared" si="2"/>
        <v>53</v>
      </c>
      <c r="K13" s="10">
        <f t="shared" si="4"/>
        <v>19.83</v>
      </c>
      <c r="L13" s="9">
        <f t="shared" si="3"/>
        <v>39.66</v>
      </c>
      <c r="N13" s="26"/>
    </row>
    <row r="14" spans="1:14" ht="23.25">
      <c r="A14" s="1" t="s">
        <v>44</v>
      </c>
      <c r="B14" s="11" t="s">
        <v>27</v>
      </c>
      <c r="C14" s="3">
        <v>2</v>
      </c>
      <c r="D14" s="4" t="s">
        <v>13</v>
      </c>
      <c r="E14" s="5">
        <v>23.1</v>
      </c>
      <c r="F14" s="5">
        <f t="shared" si="0"/>
        <v>46.2</v>
      </c>
      <c r="G14" s="5">
        <v>33</v>
      </c>
      <c r="H14" s="5">
        <f t="shared" si="1"/>
        <v>66</v>
      </c>
      <c r="I14" s="5">
        <v>34.6</v>
      </c>
      <c r="J14" s="7">
        <f t="shared" si="2"/>
        <v>69.2</v>
      </c>
      <c r="K14" s="10">
        <v>30.23</v>
      </c>
      <c r="L14" s="9">
        <f t="shared" si="3"/>
        <v>60.46</v>
      </c>
      <c r="N14" s="26"/>
    </row>
    <row r="15" spans="1:14" ht="23.25">
      <c r="A15" s="1" t="s">
        <v>45</v>
      </c>
      <c r="B15" s="11" t="s">
        <v>28</v>
      </c>
      <c r="C15" s="4">
        <v>1</v>
      </c>
      <c r="D15" s="4" t="s">
        <v>13</v>
      </c>
      <c r="E15" s="5">
        <v>13.2</v>
      </c>
      <c r="F15" s="5">
        <f t="shared" si="0"/>
        <v>13.2</v>
      </c>
      <c r="G15" s="7">
        <v>17</v>
      </c>
      <c r="H15" s="5">
        <f t="shared" si="1"/>
        <v>17</v>
      </c>
      <c r="I15" s="5">
        <v>16.25</v>
      </c>
      <c r="J15" s="7">
        <f>I15*C15</f>
        <v>16.25</v>
      </c>
      <c r="K15" s="10">
        <f t="shared" si="4"/>
        <v>15.48</v>
      </c>
      <c r="L15" s="9">
        <f t="shared" si="3"/>
        <v>15.48</v>
      </c>
      <c r="N15" s="26"/>
    </row>
    <row r="16" spans="1:14" ht="23.25">
      <c r="A16" s="1" t="s">
        <v>46</v>
      </c>
      <c r="B16" s="11" t="s">
        <v>29</v>
      </c>
      <c r="C16" s="4">
        <v>2</v>
      </c>
      <c r="D16" s="4" t="s">
        <v>13</v>
      </c>
      <c r="E16" s="5">
        <v>15.6</v>
      </c>
      <c r="F16" s="5">
        <f t="shared" si="0"/>
        <v>31.2</v>
      </c>
      <c r="G16" s="7">
        <v>13</v>
      </c>
      <c r="H16" s="5">
        <f t="shared" si="1"/>
        <v>26</v>
      </c>
      <c r="I16" s="5">
        <v>11.9</v>
      </c>
      <c r="J16" s="7">
        <f aca="true" t="shared" si="5" ref="J16:J22">I16*C16</f>
        <v>23.8</v>
      </c>
      <c r="K16" s="10">
        <f>ROUND(AVERAGE(E16,G16,I16),2)</f>
        <v>13.5</v>
      </c>
      <c r="L16" s="9">
        <f t="shared" si="3"/>
        <v>27</v>
      </c>
      <c r="N16" s="26"/>
    </row>
    <row r="17" spans="1:14" ht="23.25">
      <c r="A17" s="1" t="s">
        <v>47</v>
      </c>
      <c r="B17" s="11" t="s">
        <v>30</v>
      </c>
      <c r="C17" s="4">
        <v>4</v>
      </c>
      <c r="D17" s="4" t="s">
        <v>13</v>
      </c>
      <c r="E17" s="5">
        <v>15.6</v>
      </c>
      <c r="F17" s="5">
        <f t="shared" si="0"/>
        <v>62.4</v>
      </c>
      <c r="G17" s="5">
        <v>12.5</v>
      </c>
      <c r="H17" s="5">
        <f t="shared" si="1"/>
        <v>50</v>
      </c>
      <c r="I17" s="5">
        <v>11.9</v>
      </c>
      <c r="J17" s="7">
        <f t="shared" si="5"/>
        <v>47.6</v>
      </c>
      <c r="K17" s="10">
        <f t="shared" si="4"/>
        <v>13.33</v>
      </c>
      <c r="L17" s="9">
        <f t="shared" si="3"/>
        <v>53.32</v>
      </c>
      <c r="N17" s="26"/>
    </row>
    <row r="18" spans="1:14" ht="23.25">
      <c r="A18" s="1" t="s">
        <v>48</v>
      </c>
      <c r="B18" s="11" t="s">
        <v>31</v>
      </c>
      <c r="C18" s="4">
        <v>2</v>
      </c>
      <c r="D18" s="4" t="s">
        <v>13</v>
      </c>
      <c r="E18" s="5">
        <v>13</v>
      </c>
      <c r="F18" s="5">
        <f t="shared" si="0"/>
        <v>26</v>
      </c>
      <c r="G18" s="5">
        <v>10</v>
      </c>
      <c r="H18" s="5">
        <f t="shared" si="1"/>
        <v>20</v>
      </c>
      <c r="I18" s="5">
        <v>11.5</v>
      </c>
      <c r="J18" s="7">
        <f t="shared" si="5"/>
        <v>23</v>
      </c>
      <c r="K18" s="10">
        <f t="shared" si="4"/>
        <v>11.5</v>
      </c>
      <c r="L18" s="9">
        <f t="shared" si="3"/>
        <v>23</v>
      </c>
      <c r="N18" s="26"/>
    </row>
    <row r="19" spans="1:14" ht="23.25">
      <c r="A19" s="1" t="s">
        <v>49</v>
      </c>
      <c r="B19" s="11" t="s">
        <v>32</v>
      </c>
      <c r="C19" s="4">
        <v>2</v>
      </c>
      <c r="D19" s="4" t="s">
        <v>13</v>
      </c>
      <c r="E19" s="5">
        <v>13</v>
      </c>
      <c r="F19" s="5">
        <f t="shared" si="0"/>
        <v>26</v>
      </c>
      <c r="G19" s="5">
        <v>13</v>
      </c>
      <c r="H19" s="5">
        <f t="shared" si="1"/>
        <v>26</v>
      </c>
      <c r="I19" s="5">
        <v>12.5</v>
      </c>
      <c r="J19" s="7">
        <f t="shared" si="5"/>
        <v>25</v>
      </c>
      <c r="K19" s="10">
        <f t="shared" si="4"/>
        <v>12.83</v>
      </c>
      <c r="L19" s="9">
        <f t="shared" si="3"/>
        <v>25.66</v>
      </c>
      <c r="N19" s="26"/>
    </row>
    <row r="20" spans="1:14" ht="23.25">
      <c r="A20" s="1" t="s">
        <v>50</v>
      </c>
      <c r="B20" s="11" t="s">
        <v>22</v>
      </c>
      <c r="C20" s="4">
        <v>2</v>
      </c>
      <c r="D20" s="4" t="s">
        <v>13</v>
      </c>
      <c r="E20" s="5">
        <v>13</v>
      </c>
      <c r="F20" s="5">
        <f t="shared" si="0"/>
        <v>26</v>
      </c>
      <c r="G20" s="7">
        <v>13</v>
      </c>
      <c r="H20" s="5">
        <f t="shared" si="1"/>
        <v>26</v>
      </c>
      <c r="I20" s="5">
        <v>12.5</v>
      </c>
      <c r="J20" s="7">
        <f t="shared" si="5"/>
        <v>25</v>
      </c>
      <c r="K20" s="10">
        <f t="shared" si="4"/>
        <v>12.83</v>
      </c>
      <c r="L20" s="9">
        <f t="shared" si="3"/>
        <v>25.66</v>
      </c>
      <c r="N20" s="26"/>
    </row>
    <row r="21" spans="1:14" ht="23.25">
      <c r="A21" s="1" t="s">
        <v>51</v>
      </c>
      <c r="B21" s="11" t="s">
        <v>33</v>
      </c>
      <c r="C21" s="4">
        <v>2</v>
      </c>
      <c r="D21" s="4" t="s">
        <v>13</v>
      </c>
      <c r="E21" s="5">
        <v>18.2</v>
      </c>
      <c r="F21" s="5">
        <f t="shared" si="0"/>
        <v>36.4</v>
      </c>
      <c r="G21" s="7">
        <v>13</v>
      </c>
      <c r="H21" s="5">
        <f t="shared" si="1"/>
        <v>26</v>
      </c>
      <c r="I21" s="5">
        <v>13</v>
      </c>
      <c r="J21" s="7">
        <f t="shared" si="5"/>
        <v>26</v>
      </c>
      <c r="K21" s="10">
        <f t="shared" si="4"/>
        <v>14.73</v>
      </c>
      <c r="L21" s="9">
        <f t="shared" si="3"/>
        <v>29.46</v>
      </c>
      <c r="N21" s="26"/>
    </row>
    <row r="22" spans="1:14" s="21" customFormat="1" ht="23.25">
      <c r="A22" s="1" t="s">
        <v>38</v>
      </c>
      <c r="B22" s="11" t="s">
        <v>21</v>
      </c>
      <c r="C22" s="4">
        <v>12</v>
      </c>
      <c r="D22" s="4" t="s">
        <v>16</v>
      </c>
      <c r="E22" s="7">
        <v>21.8</v>
      </c>
      <c r="F22" s="5">
        <f t="shared" si="0"/>
        <v>261.6</v>
      </c>
      <c r="G22" s="7">
        <v>24</v>
      </c>
      <c r="H22" s="5">
        <f t="shared" si="1"/>
        <v>288</v>
      </c>
      <c r="I22" s="12">
        <v>23.5</v>
      </c>
      <c r="J22" s="7">
        <f t="shared" si="5"/>
        <v>282</v>
      </c>
      <c r="K22" s="10">
        <f t="shared" si="4"/>
        <v>23.1</v>
      </c>
      <c r="L22" s="9">
        <f t="shared" si="3"/>
        <v>277.20000000000005</v>
      </c>
      <c r="N22" s="26"/>
    </row>
    <row r="23" spans="1:12" ht="24" thickBot="1">
      <c r="A23" s="13"/>
      <c r="B23" s="14"/>
      <c r="C23" s="15"/>
      <c r="D23" s="14"/>
      <c r="E23" s="16"/>
      <c r="F23" s="16"/>
      <c r="G23" s="16"/>
      <c r="H23" s="16"/>
      <c r="I23" s="16"/>
      <c r="J23" s="16"/>
      <c r="K23" s="17" t="s">
        <v>8</v>
      </c>
      <c r="L23" s="18">
        <f>SUM(L6:L22)</f>
        <v>25179.609999999997</v>
      </c>
    </row>
    <row r="24" spans="5:12" ht="23.25">
      <c r="E24" s="21"/>
      <c r="F24" s="21"/>
      <c r="G24" s="21"/>
      <c r="H24" s="21"/>
      <c r="I24" s="21"/>
      <c r="J24" s="21"/>
      <c r="K24" s="21"/>
      <c r="L24" s="21"/>
    </row>
    <row r="26" s="27" customFormat="1" ht="23.25"/>
    <row r="27" spans="1:9" ht="23.25">
      <c r="A27" s="28" t="s">
        <v>23</v>
      </c>
      <c r="B27" s="28"/>
      <c r="C27" s="28"/>
      <c r="D27" s="28"/>
      <c r="E27" s="27"/>
      <c r="F27" s="29"/>
      <c r="G27" s="29"/>
      <c r="H27" s="29"/>
      <c r="I27" s="27"/>
    </row>
    <row r="28" spans="1:9" ht="23.25">
      <c r="A28" s="31"/>
      <c r="B28" s="31"/>
      <c r="C28" s="31"/>
      <c r="D28" s="31"/>
      <c r="E28" s="27"/>
      <c r="F28" s="27"/>
      <c r="G28" s="27"/>
      <c r="H28" s="27"/>
      <c r="I28" s="27"/>
    </row>
    <row r="29" spans="1:4" ht="23.25">
      <c r="A29" s="28"/>
      <c r="B29" s="28"/>
      <c r="C29" s="30"/>
      <c r="D29" s="30"/>
    </row>
    <row r="30" spans="1:9" ht="23.25">
      <c r="A30" s="27"/>
      <c r="B30" s="27"/>
      <c r="C30" s="27"/>
      <c r="D30" s="27"/>
      <c r="E30" s="27"/>
      <c r="F30" s="29"/>
      <c r="G30" s="29"/>
      <c r="H30" s="29"/>
      <c r="I30" s="27"/>
    </row>
    <row r="31" spans="1:9" ht="23.25">
      <c r="A31" s="27"/>
      <c r="B31" s="27"/>
      <c r="C31" s="27"/>
      <c r="D31" s="27"/>
      <c r="E31" s="27"/>
      <c r="F31" s="29"/>
      <c r="G31" s="29"/>
      <c r="H31" s="29"/>
      <c r="I31" s="27"/>
    </row>
    <row r="32" spans="1:9" ht="23.25">
      <c r="A32" s="27"/>
      <c r="B32" s="27"/>
      <c r="C32" s="27"/>
      <c r="D32" s="27"/>
      <c r="E32" s="27"/>
      <c r="F32" s="29"/>
      <c r="G32" s="29"/>
      <c r="H32" s="29"/>
      <c r="I32" s="27"/>
    </row>
    <row r="33" ht="23.25">
      <c r="I33" s="27"/>
    </row>
    <row r="34" s="27" customFormat="1" ht="23.25"/>
    <row r="35" spans="1:2" ht="23.25">
      <c r="A35" s="27"/>
      <c r="B35" s="27"/>
    </row>
    <row r="36" spans="1:2" ht="23.25">
      <c r="A36" s="27"/>
      <c r="B36" s="27"/>
    </row>
    <row r="37" spans="1:2" ht="23.25">
      <c r="A37" s="27"/>
      <c r="B37" s="27"/>
    </row>
  </sheetData>
  <mergeCells count="10">
    <mergeCell ref="A28:D28"/>
    <mergeCell ref="A1:IV1"/>
    <mergeCell ref="K4:L4"/>
    <mergeCell ref="G4:H4"/>
    <mergeCell ref="I4:J4"/>
    <mergeCell ref="E4:F4"/>
    <mergeCell ref="B4:B5"/>
    <mergeCell ref="A4:A5"/>
    <mergeCell ref="D4:D5"/>
    <mergeCell ref="A2:L2"/>
  </mergeCells>
  <printOptions horizontalCentered="1"/>
  <pageMargins left="0.53" right="0.31496062992125984" top="1.8897637795275593" bottom="0.984251968503937" header="0.2362204724409449" footer="0"/>
  <pageSetup horizontalDpi="180" verticalDpi="180" orientation="landscape" paperSize="9" scale="43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earend</cp:lastModifiedBy>
  <cp:lastPrinted>2003-01-23T15:21:57Z</cp:lastPrinted>
  <dcterms:created xsi:type="dcterms:W3CDTF">1999-11-18T21:22:01Z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