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<sst xmlns="http://schemas.openxmlformats.org/spreadsheetml/2006/main" count="66" uniqueCount="33">
  <si>
    <t>Item</t>
  </si>
  <si>
    <t xml:space="preserve">EMPRESA 1 </t>
  </si>
  <si>
    <t>EMPRESA 2</t>
  </si>
  <si>
    <t>EMPRESA 3</t>
  </si>
  <si>
    <t>EMPRESA 4</t>
  </si>
  <si>
    <t>TOTAL</t>
  </si>
  <si>
    <t>CUSTO MÉDIO</t>
  </si>
  <si>
    <t>EMPRESA 5</t>
  </si>
  <si>
    <t>EMPRESA 7</t>
  </si>
  <si>
    <t>EMPRESA 6</t>
  </si>
  <si>
    <t>EMPRESA 8</t>
  </si>
  <si>
    <t>EMPRESA 9</t>
  </si>
  <si>
    <t>EMPRESA 10</t>
  </si>
  <si>
    <t>OBSERVAÇÕES:</t>
  </si>
  <si>
    <t>Empresas 1, 2, 3, 4 - orçamentos apresentados em 12.7.2002.</t>
  </si>
  <si>
    <t>Empresa 6 - orçamento apresentado em 16.7.2002.</t>
  </si>
  <si>
    <t>Empresas  5, 7, 8, 9 e 10 - orçamentos apresentados em 18.7.2002.</t>
  </si>
  <si>
    <t>Quant. 1º turno</t>
  </si>
  <si>
    <t>Quant. 2º turno</t>
  </si>
  <si>
    <t>P. Unit.        1º turno</t>
  </si>
  <si>
    <t>P. Unit.        2º turno</t>
  </si>
  <si>
    <t>P. Total        1º turno</t>
  </si>
  <si>
    <t>P. Total        2º turno</t>
  </si>
  <si>
    <t>P. Total              2º turno</t>
  </si>
  <si>
    <t>P. Total               1º turno</t>
  </si>
  <si>
    <t>P. Unit.                   2º turno</t>
  </si>
  <si>
    <t>P. Total                      1º turno</t>
  </si>
  <si>
    <t>P. Total                     2º turno</t>
  </si>
  <si>
    <t>P. Unit.                  1º turno</t>
  </si>
  <si>
    <t>P. Total             1º turno</t>
  </si>
  <si>
    <t>P. Unit.              1º turno</t>
  </si>
  <si>
    <t>Quant.      2º turno</t>
  </si>
  <si>
    <t>P. Total                   2º turno</t>
  </si>
</sst>
</file>

<file path=xl/styles.xml><?xml version="1.0" encoding="utf-8"?>
<styleSheet xmlns="http://schemas.openxmlformats.org/spreadsheetml/2006/main">
  <numFmts count="2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&quot;Cr$&quot;\ #,##0_);\(&quot;Cr$&quot;\ #,##0\)"/>
    <numFmt numFmtId="171" formatCode="&quot;Cr$&quot;\ #,##0_);[Red]\(&quot;Cr$&quot;\ #,##0\)"/>
    <numFmt numFmtId="172" formatCode="&quot;Cr$&quot;\ #,##0.00_);\(&quot;Cr$&quot;\ #,##0.00\)"/>
    <numFmt numFmtId="173" formatCode="&quot;Cr$&quot;\ #,##0.00_);[Red]\(&quot;Cr$&quot;\ #,##0.00\)"/>
    <numFmt numFmtId="174" formatCode="_(&quot;Cr$&quot;\ * #,##0_);_(&quot;Cr$&quot;\ * \(#,##0\);_(&quot;Cr$&quot;\ * &quot;-&quot;_);_(@_)"/>
    <numFmt numFmtId="175" formatCode="_(&quot;Cr$&quot;\ * #,##0.00_);_(&quot;Cr$&quot;\ * \(#,##0.00\);_(&quot;Cr$&quot;\ * &quot;-&quot;??_);_(@_)"/>
    <numFmt numFmtId="176" formatCode="#,##0.00##"/>
    <numFmt numFmtId="177" formatCode="#,##0.00####"/>
    <numFmt numFmtId="178" formatCode="0.0"/>
    <numFmt numFmtId="179" formatCode="#,##0.000"/>
    <numFmt numFmtId="180" formatCode="#,##0.0000"/>
    <numFmt numFmtId="181" formatCode="#,##0.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Continuous" vertical="center" wrapText="1"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5" fillId="0" borderId="1" xfId="0" applyFont="1" applyBorder="1" applyAlignment="1">
      <alignment horizontal="centerContinuous" vertical="center" wrapText="1"/>
    </xf>
    <xf numFmtId="3" fontId="4" fillId="0" borderId="2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4" fontId="4" fillId="0" borderId="3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 quotePrefix="1">
      <alignment horizontal="right" vertical="center"/>
    </xf>
    <xf numFmtId="176" fontId="4" fillId="0" borderId="2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0" xfId="0" applyAlignment="1">
      <alignment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Continuous" vertical="center" wrapText="1"/>
    </xf>
    <xf numFmtId="3" fontId="4" fillId="0" borderId="5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3" fontId="4" fillId="2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2" fontId="4" fillId="0" borderId="9" xfId="0" applyNumberFormat="1" applyFont="1" applyBorder="1" applyAlignment="1">
      <alignment horizontal="right" vertical="center"/>
    </xf>
    <xf numFmtId="2" fontId="4" fillId="0" borderId="10" xfId="0" applyNumberFormat="1" applyFont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fill"/>
    </xf>
    <xf numFmtId="0" fontId="6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3" fontId="5" fillId="2" borderId="15" xfId="0" applyNumberFormat="1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1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vertical="center"/>
    </xf>
    <xf numFmtId="0" fontId="6" fillId="2" borderId="15" xfId="0" applyFont="1" applyFill="1" applyBorder="1" applyAlignment="1">
      <alignment horizontal="center" vertical="center" wrapText="1"/>
    </xf>
    <xf numFmtId="3" fontId="4" fillId="0" borderId="7" xfId="0" applyNumberFormat="1" applyFont="1" applyBorder="1" applyAlignment="1" quotePrefix="1">
      <alignment horizontal="right" vertical="center"/>
    </xf>
    <xf numFmtId="3" fontId="5" fillId="2" borderId="13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3" fontId="5" fillId="2" borderId="16" xfId="0" applyNumberFormat="1" applyFont="1" applyFill="1" applyBorder="1" applyAlignment="1">
      <alignment horizontal="center" vertical="center" wrapText="1"/>
    </xf>
    <xf numFmtId="3" fontId="4" fillId="2" borderId="17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5" fillId="2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Continuous" vertical="center" wrapText="1"/>
    </xf>
    <xf numFmtId="0" fontId="5" fillId="0" borderId="9" xfId="0" applyFont="1" applyBorder="1" applyAlignment="1">
      <alignment horizontal="centerContinuous" vertical="center" wrapText="1"/>
    </xf>
    <xf numFmtId="0" fontId="4" fillId="0" borderId="10" xfId="0" applyFont="1" applyBorder="1" applyAlignment="1">
      <alignment horizontal="centerContinuous" vertical="center" wrapText="1"/>
    </xf>
    <xf numFmtId="4" fontId="7" fillId="0" borderId="18" xfId="0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0" fontId="0" fillId="2" borderId="20" xfId="0" applyFont="1" applyFill="1" applyBorder="1" applyAlignment="1">
      <alignment/>
    </xf>
    <xf numFmtId="3" fontId="0" fillId="2" borderId="21" xfId="0" applyNumberFormat="1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4" fontId="0" fillId="2" borderId="22" xfId="0" applyNumberFormat="1" applyFont="1" applyFill="1" applyBorder="1" applyAlignment="1">
      <alignment/>
    </xf>
    <xf numFmtId="4" fontId="0" fillId="2" borderId="23" xfId="0" applyNumberFormat="1" applyFont="1" applyFill="1" applyBorder="1" applyAlignment="1">
      <alignment/>
    </xf>
    <xf numFmtId="0" fontId="0" fillId="3" borderId="0" xfId="0" applyFont="1" applyFill="1" applyBorder="1" applyAlignment="1">
      <alignment/>
    </xf>
    <xf numFmtId="4" fontId="0" fillId="3" borderId="24" xfId="0" applyNumberFormat="1" applyFont="1" applyFill="1" applyBorder="1" applyAlignment="1">
      <alignment/>
    </xf>
    <xf numFmtId="3" fontId="0" fillId="3" borderId="0" xfId="0" applyNumberFormat="1" applyFont="1" applyFill="1" applyBorder="1" applyAlignment="1">
      <alignment/>
    </xf>
    <xf numFmtId="0" fontId="0" fillId="3" borderId="0" xfId="0" applyFont="1" applyFill="1" applyBorder="1" applyAlignment="1">
      <alignment/>
    </xf>
    <xf numFmtId="4" fontId="0" fillId="3" borderId="2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X47"/>
  <sheetViews>
    <sheetView tabSelected="1" zoomScale="75" zoomScaleNormal="75" workbookViewId="0" topLeftCell="AN35">
      <selection activeCell="AW55" sqref="AW55"/>
    </sheetView>
  </sheetViews>
  <sheetFormatPr defaultColWidth="9.140625" defaultRowHeight="12.75"/>
  <cols>
    <col min="1" max="1" width="7.8515625" style="0" customWidth="1"/>
    <col min="2" max="4" width="10.7109375" style="5" customWidth="1"/>
    <col min="5" max="9" width="11.28125" style="0" customWidth="1"/>
    <col min="10" max="14" width="11.00390625" style="0" customWidth="1"/>
    <col min="15" max="17" width="12.140625" style="0" customWidth="1"/>
    <col min="18" max="21" width="11.00390625" style="0" customWidth="1"/>
    <col min="22" max="22" width="14.28125" style="0" customWidth="1"/>
    <col min="23" max="23" width="13.57421875" style="0" customWidth="1"/>
    <col min="24" max="24" width="8.421875" style="0" customWidth="1"/>
    <col min="25" max="25" width="10.00390625" style="58" customWidth="1"/>
    <col min="26" max="26" width="9.57421875" style="0" customWidth="1"/>
    <col min="27" max="27" width="11.00390625" style="0" customWidth="1"/>
    <col min="28" max="28" width="10.421875" style="0" customWidth="1"/>
    <col min="29" max="31" width="11.00390625" style="0" customWidth="1"/>
    <col min="32" max="32" width="9.8515625" style="0" customWidth="1"/>
    <col min="33" max="35" width="11.00390625" style="0" customWidth="1"/>
    <col min="36" max="36" width="9.8515625" style="0" customWidth="1"/>
    <col min="37" max="37" width="11.00390625" style="0" customWidth="1"/>
    <col min="38" max="38" width="9.8515625" style="0" customWidth="1"/>
    <col min="39" max="39" width="11.00390625" style="0" customWidth="1"/>
    <col min="40" max="40" width="10.7109375" style="0" customWidth="1"/>
    <col min="41" max="41" width="11.57421875" style="0" customWidth="1"/>
    <col min="42" max="42" width="9.8515625" style="0" customWidth="1"/>
    <col min="43" max="43" width="10.57421875" style="0" customWidth="1"/>
    <col min="44" max="44" width="11.7109375" style="0" customWidth="1"/>
    <col min="45" max="45" width="12.140625" style="0" customWidth="1"/>
    <col min="46" max="46" width="11.421875" style="0" customWidth="1"/>
    <col min="47" max="47" width="11.7109375" style="0" customWidth="1"/>
    <col min="48" max="48" width="11.421875" style="0" customWidth="1"/>
    <col min="49" max="49" width="12.421875" style="0" customWidth="1"/>
    <col min="50" max="50" width="12.8515625" style="0" customWidth="1"/>
  </cols>
  <sheetData>
    <row r="2" ht="13.5" thickBot="1"/>
    <row r="3" spans="1:50" s="1" customFormat="1" ht="21" customHeight="1">
      <c r="A3" s="42" t="s">
        <v>0</v>
      </c>
      <c r="B3" s="46" t="s">
        <v>17</v>
      </c>
      <c r="C3" s="38" t="s">
        <v>18</v>
      </c>
      <c r="D3" s="35" t="s">
        <v>1</v>
      </c>
      <c r="E3" s="33"/>
      <c r="F3" s="33"/>
      <c r="G3" s="34"/>
      <c r="H3" s="35" t="s">
        <v>2</v>
      </c>
      <c r="I3" s="33"/>
      <c r="J3" s="33"/>
      <c r="K3" s="34"/>
      <c r="L3" s="32" t="s">
        <v>3</v>
      </c>
      <c r="M3" s="33"/>
      <c r="N3" s="33"/>
      <c r="O3" s="34"/>
      <c r="P3" s="35" t="s">
        <v>4</v>
      </c>
      <c r="Q3" s="33"/>
      <c r="R3" s="33"/>
      <c r="S3" s="34"/>
      <c r="T3" s="35" t="s">
        <v>7</v>
      </c>
      <c r="U3" s="40"/>
      <c r="V3" s="40"/>
      <c r="W3" s="53"/>
      <c r="X3" s="42" t="s">
        <v>0</v>
      </c>
      <c r="Y3" s="59" t="s">
        <v>17</v>
      </c>
      <c r="Z3" s="55" t="s">
        <v>31</v>
      </c>
      <c r="AA3" s="32" t="s">
        <v>9</v>
      </c>
      <c r="AB3" s="40"/>
      <c r="AC3" s="40"/>
      <c r="AD3" s="41"/>
      <c r="AE3" s="35" t="s">
        <v>8</v>
      </c>
      <c r="AF3" s="40"/>
      <c r="AG3" s="40"/>
      <c r="AH3" s="48"/>
      <c r="AI3" s="49" t="s">
        <v>10</v>
      </c>
      <c r="AJ3" s="50"/>
      <c r="AK3" s="50"/>
      <c r="AL3" s="51"/>
      <c r="AM3" s="35" t="s">
        <v>11</v>
      </c>
      <c r="AN3" s="40"/>
      <c r="AO3" s="40"/>
      <c r="AP3" s="41"/>
      <c r="AQ3" s="35" t="s">
        <v>12</v>
      </c>
      <c r="AR3" s="40"/>
      <c r="AS3" s="40"/>
      <c r="AT3" s="41"/>
      <c r="AU3" s="42" t="s">
        <v>6</v>
      </c>
      <c r="AV3" s="43"/>
      <c r="AW3" s="43"/>
      <c r="AX3" s="44"/>
    </row>
    <row r="4" spans="1:50" s="1" customFormat="1" ht="36.75" customHeight="1">
      <c r="A4" s="45"/>
      <c r="B4" s="47"/>
      <c r="C4" s="39"/>
      <c r="D4" s="29" t="s">
        <v>19</v>
      </c>
      <c r="E4" s="15" t="s">
        <v>20</v>
      </c>
      <c r="F4" s="20" t="s">
        <v>21</v>
      </c>
      <c r="G4" s="30" t="s">
        <v>22</v>
      </c>
      <c r="H4" s="29" t="s">
        <v>19</v>
      </c>
      <c r="I4" s="15" t="s">
        <v>20</v>
      </c>
      <c r="J4" s="20" t="s">
        <v>21</v>
      </c>
      <c r="K4" s="30" t="s">
        <v>22</v>
      </c>
      <c r="L4" s="23" t="s">
        <v>19</v>
      </c>
      <c r="M4" s="15" t="s">
        <v>20</v>
      </c>
      <c r="N4" s="20" t="s">
        <v>21</v>
      </c>
      <c r="O4" s="30" t="s">
        <v>23</v>
      </c>
      <c r="P4" s="29" t="s">
        <v>19</v>
      </c>
      <c r="Q4" s="15" t="s">
        <v>20</v>
      </c>
      <c r="R4" s="20" t="s">
        <v>21</v>
      </c>
      <c r="S4" s="30" t="s">
        <v>23</v>
      </c>
      <c r="T4" s="29" t="s">
        <v>19</v>
      </c>
      <c r="U4" s="15" t="s">
        <v>20</v>
      </c>
      <c r="V4" s="20" t="s">
        <v>24</v>
      </c>
      <c r="W4" s="30" t="s">
        <v>32</v>
      </c>
      <c r="X4" s="64"/>
      <c r="Y4" s="60"/>
      <c r="Z4" s="56"/>
      <c r="AA4" s="23" t="s">
        <v>19</v>
      </c>
      <c r="AB4" s="15" t="s">
        <v>20</v>
      </c>
      <c r="AC4" s="20" t="s">
        <v>21</v>
      </c>
      <c r="AD4" s="30" t="s">
        <v>23</v>
      </c>
      <c r="AE4" s="29" t="s">
        <v>19</v>
      </c>
      <c r="AF4" s="15" t="s">
        <v>20</v>
      </c>
      <c r="AG4" s="20" t="s">
        <v>21</v>
      </c>
      <c r="AH4" s="30" t="s">
        <v>23</v>
      </c>
      <c r="AI4" s="29" t="s">
        <v>19</v>
      </c>
      <c r="AJ4" s="15" t="s">
        <v>20</v>
      </c>
      <c r="AK4" s="20" t="s">
        <v>21</v>
      </c>
      <c r="AL4" s="30" t="s">
        <v>23</v>
      </c>
      <c r="AM4" s="29" t="s">
        <v>19</v>
      </c>
      <c r="AN4" s="15" t="s">
        <v>20</v>
      </c>
      <c r="AO4" s="20" t="s">
        <v>21</v>
      </c>
      <c r="AP4" s="30" t="s">
        <v>23</v>
      </c>
      <c r="AQ4" s="29" t="s">
        <v>30</v>
      </c>
      <c r="AR4" s="15" t="s">
        <v>20</v>
      </c>
      <c r="AS4" s="20" t="s">
        <v>29</v>
      </c>
      <c r="AT4" s="30" t="s">
        <v>23</v>
      </c>
      <c r="AU4" s="29" t="s">
        <v>28</v>
      </c>
      <c r="AV4" s="15" t="s">
        <v>25</v>
      </c>
      <c r="AW4" s="20" t="s">
        <v>26</v>
      </c>
      <c r="AX4" s="30" t="s">
        <v>27</v>
      </c>
    </row>
    <row r="5" spans="1:50" s="1" customFormat="1" ht="19.5" customHeight="1">
      <c r="A5" s="3">
        <v>1</v>
      </c>
      <c r="B5" s="7">
        <v>11400</v>
      </c>
      <c r="C5" s="21"/>
      <c r="D5" s="25">
        <v>4.47</v>
      </c>
      <c r="E5" s="8"/>
      <c r="F5" s="8">
        <f>D5*B5</f>
        <v>50958</v>
      </c>
      <c r="G5" s="9"/>
      <c r="H5" s="25">
        <v>2.5</v>
      </c>
      <c r="I5" s="8"/>
      <c r="J5" s="8">
        <f aca="true" t="shared" si="0" ref="J5:K7">H5*B5</f>
        <v>28500</v>
      </c>
      <c r="K5" s="9"/>
      <c r="L5" s="24">
        <v>1.87</v>
      </c>
      <c r="M5" s="11"/>
      <c r="N5" s="8">
        <f>L5*B5</f>
        <v>21318</v>
      </c>
      <c r="O5" s="9"/>
      <c r="P5" s="25">
        <v>1.88</v>
      </c>
      <c r="Q5" s="8"/>
      <c r="R5" s="8">
        <f>P5*B5</f>
        <v>21432</v>
      </c>
      <c r="S5" s="9"/>
      <c r="T5" s="25">
        <v>2.75</v>
      </c>
      <c r="U5" s="8"/>
      <c r="V5" s="8">
        <f>T5*B5</f>
        <v>31350</v>
      </c>
      <c r="W5" s="9"/>
      <c r="X5" s="65">
        <v>1</v>
      </c>
      <c r="Y5" s="21">
        <v>11400</v>
      </c>
      <c r="Z5" s="57"/>
      <c r="AA5" s="24"/>
      <c r="AB5" s="8"/>
      <c r="AC5" s="8"/>
      <c r="AD5" s="9"/>
      <c r="AE5" s="25"/>
      <c r="AF5" s="8"/>
      <c r="AG5" s="8"/>
      <c r="AH5" s="9"/>
      <c r="AI5" s="25"/>
      <c r="AJ5" s="8"/>
      <c r="AK5" s="8"/>
      <c r="AL5" s="9"/>
      <c r="AM5" s="25"/>
      <c r="AN5" s="8"/>
      <c r="AO5" s="8"/>
      <c r="AP5" s="9"/>
      <c r="AQ5" s="25"/>
      <c r="AR5" s="8"/>
      <c r="AS5" s="8"/>
      <c r="AT5" s="9"/>
      <c r="AU5" s="25">
        <f>ROUND(AVERAGE(D5,H5,L5,P5,T5,AA5,AE5,AI5,AM5,AQ5),2)</f>
        <v>2.69</v>
      </c>
      <c r="AV5" s="8"/>
      <c r="AW5" s="8">
        <f>AU5*B5</f>
        <v>30666</v>
      </c>
      <c r="AX5" s="9">
        <v>0</v>
      </c>
    </row>
    <row r="6" spans="1:50" s="1" customFormat="1" ht="19.5" customHeight="1">
      <c r="A6" s="3">
        <v>2</v>
      </c>
      <c r="B6" s="7">
        <v>300</v>
      </c>
      <c r="C6" s="21"/>
      <c r="D6" s="25">
        <v>0.18</v>
      </c>
      <c r="E6" s="8"/>
      <c r="F6" s="8">
        <f aca="true" t="shared" si="1" ref="F6:F41">D6*B6</f>
        <v>54</v>
      </c>
      <c r="G6" s="9"/>
      <c r="H6" s="25">
        <v>0.47</v>
      </c>
      <c r="I6" s="8"/>
      <c r="J6" s="8">
        <f t="shared" si="0"/>
        <v>141</v>
      </c>
      <c r="K6" s="9"/>
      <c r="L6" s="24">
        <v>0.09</v>
      </c>
      <c r="M6" s="11"/>
      <c r="N6" s="8">
        <f>L6*B6</f>
        <v>27</v>
      </c>
      <c r="O6" s="9"/>
      <c r="P6" s="25">
        <v>0.09</v>
      </c>
      <c r="Q6" s="8"/>
      <c r="R6" s="8">
        <f>P6*B6</f>
        <v>27</v>
      </c>
      <c r="S6" s="9"/>
      <c r="T6" s="25"/>
      <c r="U6" s="8"/>
      <c r="V6" s="8"/>
      <c r="W6" s="9"/>
      <c r="X6" s="65">
        <v>2</v>
      </c>
      <c r="Y6" s="21">
        <v>300</v>
      </c>
      <c r="Z6" s="57"/>
      <c r="AA6" s="24"/>
      <c r="AB6" s="8"/>
      <c r="AC6" s="8"/>
      <c r="AD6" s="9"/>
      <c r="AE6" s="25"/>
      <c r="AF6" s="8"/>
      <c r="AG6" s="8"/>
      <c r="AH6" s="9"/>
      <c r="AI6" s="25"/>
      <c r="AJ6" s="8"/>
      <c r="AK6" s="8"/>
      <c r="AL6" s="9"/>
      <c r="AM6" s="25"/>
      <c r="AN6" s="8"/>
      <c r="AO6" s="8"/>
      <c r="AP6" s="9"/>
      <c r="AQ6" s="25">
        <v>0.11</v>
      </c>
      <c r="AR6" s="8"/>
      <c r="AS6" s="8">
        <f>AQ6*B6</f>
        <v>33</v>
      </c>
      <c r="AT6" s="9"/>
      <c r="AU6" s="25">
        <f>ROUND(AVERAGE(D6,H6,L6,P6,T6,AA6,AE6,AI6,AM6,AQ6),2)</f>
        <v>0.19</v>
      </c>
      <c r="AV6" s="8"/>
      <c r="AW6" s="8">
        <f>AU6*B6</f>
        <v>57</v>
      </c>
      <c r="AX6" s="9">
        <f>AV6*C6</f>
        <v>0</v>
      </c>
    </row>
    <row r="7" spans="1:50" s="1" customFormat="1" ht="19.5" customHeight="1">
      <c r="A7" s="3">
        <v>3</v>
      </c>
      <c r="B7" s="7">
        <v>300</v>
      </c>
      <c r="C7" s="21">
        <v>300</v>
      </c>
      <c r="D7" s="25">
        <v>3.15</v>
      </c>
      <c r="E7" s="8">
        <v>3.15</v>
      </c>
      <c r="F7" s="8">
        <f t="shared" si="1"/>
        <v>945</v>
      </c>
      <c r="G7" s="9">
        <f>(E7*C7)</f>
        <v>945</v>
      </c>
      <c r="H7" s="25">
        <v>2.83</v>
      </c>
      <c r="I7" s="8"/>
      <c r="J7" s="8">
        <f t="shared" si="0"/>
        <v>849</v>
      </c>
      <c r="K7" s="9"/>
      <c r="L7" s="24">
        <v>2.07</v>
      </c>
      <c r="M7" s="11">
        <v>2.07</v>
      </c>
      <c r="N7" s="8">
        <f>L7*B7</f>
        <v>621</v>
      </c>
      <c r="O7" s="9">
        <f>M7*C7</f>
        <v>621</v>
      </c>
      <c r="P7" s="25"/>
      <c r="Q7" s="8"/>
      <c r="R7" s="8"/>
      <c r="S7" s="9"/>
      <c r="T7" s="25"/>
      <c r="U7" s="8"/>
      <c r="V7" s="8"/>
      <c r="W7" s="9"/>
      <c r="X7" s="65">
        <v>3</v>
      </c>
      <c r="Y7" s="21">
        <v>300</v>
      </c>
      <c r="Z7" s="57">
        <v>300</v>
      </c>
      <c r="AA7" s="24"/>
      <c r="AB7" s="8"/>
      <c r="AC7" s="8"/>
      <c r="AD7" s="9"/>
      <c r="AE7" s="25"/>
      <c r="AF7" s="8"/>
      <c r="AG7" s="8"/>
      <c r="AH7" s="9"/>
      <c r="AI7" s="25"/>
      <c r="AJ7" s="8"/>
      <c r="AK7" s="8"/>
      <c r="AL7" s="9"/>
      <c r="AM7" s="25"/>
      <c r="AN7" s="8"/>
      <c r="AO7" s="8"/>
      <c r="AP7" s="9"/>
      <c r="AQ7" s="25">
        <v>2.1</v>
      </c>
      <c r="AR7" s="8">
        <v>2.1</v>
      </c>
      <c r="AS7" s="8">
        <f>AQ7*B7</f>
        <v>630</v>
      </c>
      <c r="AT7" s="9">
        <f>AR7*C7</f>
        <v>630</v>
      </c>
      <c r="AU7" s="25">
        <f>ROUND(AVERAGE(D7,H7,L7,P7,T7,AA7,AE7,AI7,AM7,AQ7),2)</f>
        <v>2.54</v>
      </c>
      <c r="AV7" s="8">
        <f>ROUND(AVERAGE(E7,I7,M7,Q7,U7,AB7,AF7,AJ7,AN7,AR7),2)</f>
        <v>2.44</v>
      </c>
      <c r="AW7" s="8">
        <f>AU7*B7</f>
        <v>762</v>
      </c>
      <c r="AX7" s="9">
        <f>AV7*C7</f>
        <v>732</v>
      </c>
    </row>
    <row r="8" spans="1:50" s="1" customFormat="1" ht="19.5" customHeight="1">
      <c r="A8" s="6">
        <v>4</v>
      </c>
      <c r="B8" s="7">
        <v>60</v>
      </c>
      <c r="C8" s="21"/>
      <c r="D8" s="25"/>
      <c r="E8" s="8"/>
      <c r="F8" s="8"/>
      <c r="G8" s="9"/>
      <c r="H8" s="25"/>
      <c r="I8" s="8"/>
      <c r="J8" s="8"/>
      <c r="K8" s="9"/>
      <c r="L8" s="24"/>
      <c r="M8" s="11"/>
      <c r="N8" s="8"/>
      <c r="O8" s="9"/>
      <c r="P8" s="25"/>
      <c r="Q8" s="8"/>
      <c r="R8" s="8"/>
      <c r="S8" s="9"/>
      <c r="T8" s="25"/>
      <c r="U8" s="8"/>
      <c r="V8" s="8"/>
      <c r="W8" s="9"/>
      <c r="X8" s="66">
        <v>4</v>
      </c>
      <c r="Y8" s="21">
        <v>60</v>
      </c>
      <c r="Z8" s="57"/>
      <c r="AA8" s="24"/>
      <c r="AB8" s="8"/>
      <c r="AC8" s="8"/>
      <c r="AD8" s="9"/>
      <c r="AE8" s="25">
        <v>50</v>
      </c>
      <c r="AF8" s="8"/>
      <c r="AG8" s="8">
        <f>AE8*B8</f>
        <v>3000</v>
      </c>
      <c r="AH8" s="9"/>
      <c r="AI8" s="25">
        <v>67.7</v>
      </c>
      <c r="AJ8" s="8"/>
      <c r="AK8" s="8">
        <f>AI8*B8</f>
        <v>4062</v>
      </c>
      <c r="AL8" s="9"/>
      <c r="AM8" s="25">
        <v>49.5</v>
      </c>
      <c r="AN8" s="8"/>
      <c r="AO8" s="8">
        <f>AM8*B8</f>
        <v>2970</v>
      </c>
      <c r="AP8" s="9"/>
      <c r="AQ8" s="25"/>
      <c r="AR8" s="8"/>
      <c r="AS8" s="8"/>
      <c r="AT8" s="9"/>
      <c r="AU8" s="25">
        <f>ROUND(AVERAGE(D8,H8,L8,P8,T8,AA8,AE8,AI8,AM8,AQ8),2)</f>
        <v>55.73</v>
      </c>
      <c r="AV8" s="8"/>
      <c r="AW8" s="8">
        <f>AU8*B8</f>
        <v>3343.7999999999997</v>
      </c>
      <c r="AX8" s="9">
        <v>0</v>
      </c>
    </row>
    <row r="9" spans="1:50" s="1" customFormat="1" ht="19.5" customHeight="1">
      <c r="A9" s="3">
        <v>5</v>
      </c>
      <c r="B9" s="7">
        <v>600</v>
      </c>
      <c r="C9" s="21"/>
      <c r="D9" s="25"/>
      <c r="E9" s="12"/>
      <c r="F9" s="8"/>
      <c r="G9" s="9"/>
      <c r="H9" s="25"/>
      <c r="I9" s="8"/>
      <c r="J9" s="8"/>
      <c r="K9" s="9"/>
      <c r="L9" s="24">
        <v>72.85</v>
      </c>
      <c r="M9" s="11"/>
      <c r="N9" s="8">
        <f>L9*B9</f>
        <v>43710</v>
      </c>
      <c r="O9" s="9"/>
      <c r="P9" s="25">
        <v>16.7</v>
      </c>
      <c r="Q9" s="8"/>
      <c r="R9" s="8">
        <f aca="true" t="shared" si="2" ref="R9:R20">P9*B9</f>
        <v>10020</v>
      </c>
      <c r="S9" s="9"/>
      <c r="T9" s="25"/>
      <c r="U9" s="8"/>
      <c r="V9" s="8"/>
      <c r="W9" s="9"/>
      <c r="X9" s="65">
        <v>5</v>
      </c>
      <c r="Y9" s="21">
        <v>600</v>
      </c>
      <c r="Z9" s="57"/>
      <c r="AA9" s="24">
        <v>61</v>
      </c>
      <c r="AB9" s="8"/>
      <c r="AC9" s="8">
        <f>AA9*B9</f>
        <v>36600</v>
      </c>
      <c r="AD9" s="9"/>
      <c r="AE9" s="25"/>
      <c r="AF9" s="8"/>
      <c r="AG9" s="8"/>
      <c r="AH9" s="9"/>
      <c r="AI9" s="25"/>
      <c r="AJ9" s="8"/>
      <c r="AK9" s="8"/>
      <c r="AL9" s="9"/>
      <c r="AM9" s="25"/>
      <c r="AN9" s="8"/>
      <c r="AO9" s="8"/>
      <c r="AP9" s="9"/>
      <c r="AQ9" s="25">
        <v>29</v>
      </c>
      <c r="AR9" s="8"/>
      <c r="AS9" s="8">
        <f>AQ9*B9</f>
        <v>17400</v>
      </c>
      <c r="AT9" s="9"/>
      <c r="AU9" s="25">
        <f>ROUND(AVERAGE(D9,H9,L9,P9,T9,AA9,AE9,AI9,AM9,AQ9),2)</f>
        <v>44.89</v>
      </c>
      <c r="AV9" s="8"/>
      <c r="AW9" s="8">
        <f>AU9*B9</f>
        <v>26934</v>
      </c>
      <c r="AX9" s="9">
        <f>AV9*C9</f>
        <v>0</v>
      </c>
    </row>
    <row r="10" spans="1:50" s="1" customFormat="1" ht="19.5" customHeight="1">
      <c r="A10" s="3">
        <v>6</v>
      </c>
      <c r="B10" s="7">
        <v>2000</v>
      </c>
      <c r="C10" s="21"/>
      <c r="D10" s="25">
        <v>0.84</v>
      </c>
      <c r="E10" s="12"/>
      <c r="F10" s="8">
        <f t="shared" si="1"/>
        <v>1680</v>
      </c>
      <c r="G10" s="9"/>
      <c r="H10" s="25">
        <v>0.42</v>
      </c>
      <c r="I10" s="8"/>
      <c r="J10" s="8">
        <f aca="true" t="shared" si="3" ref="J10:J18">H10*B10</f>
        <v>840</v>
      </c>
      <c r="K10" s="9"/>
      <c r="L10" s="24">
        <v>0.49</v>
      </c>
      <c r="M10" s="11"/>
      <c r="N10" s="8">
        <f>L10*B10</f>
        <v>980</v>
      </c>
      <c r="O10" s="9"/>
      <c r="P10" s="25">
        <v>0.49</v>
      </c>
      <c r="Q10" s="8"/>
      <c r="R10" s="8">
        <f t="shared" si="2"/>
        <v>980</v>
      </c>
      <c r="S10" s="9"/>
      <c r="T10" s="25"/>
      <c r="U10" s="8"/>
      <c r="V10" s="8"/>
      <c r="W10" s="9"/>
      <c r="X10" s="65">
        <v>6</v>
      </c>
      <c r="Y10" s="21">
        <v>2000</v>
      </c>
      <c r="Z10" s="57"/>
      <c r="AA10" s="24"/>
      <c r="AB10" s="8"/>
      <c r="AC10" s="8"/>
      <c r="AD10" s="9"/>
      <c r="AE10" s="25"/>
      <c r="AF10" s="8"/>
      <c r="AG10" s="8"/>
      <c r="AH10" s="9"/>
      <c r="AI10" s="25"/>
      <c r="AJ10" s="8"/>
      <c r="AK10" s="8"/>
      <c r="AL10" s="9"/>
      <c r="AM10" s="25"/>
      <c r="AN10" s="8"/>
      <c r="AO10" s="8"/>
      <c r="AP10" s="9"/>
      <c r="AQ10" s="25"/>
      <c r="AR10" s="8"/>
      <c r="AS10" s="8"/>
      <c r="AT10" s="9"/>
      <c r="AU10" s="25">
        <f>ROUND(AVERAGE(D10,H10,L10,P10,T10,AA10,AE10,AI10,AM10,AQ10),2)</f>
        <v>0.56</v>
      </c>
      <c r="AV10" s="8"/>
      <c r="AW10" s="8">
        <f>AU10*B10</f>
        <v>1120</v>
      </c>
      <c r="AX10" s="9">
        <v>0</v>
      </c>
    </row>
    <row r="11" spans="1:50" s="1" customFormat="1" ht="19.5" customHeight="1">
      <c r="A11" s="3">
        <v>7</v>
      </c>
      <c r="B11" s="7">
        <v>2000</v>
      </c>
      <c r="C11" s="21"/>
      <c r="D11" s="25">
        <v>0.28</v>
      </c>
      <c r="E11" s="12"/>
      <c r="F11" s="8">
        <f t="shared" si="1"/>
        <v>560</v>
      </c>
      <c r="G11" s="9"/>
      <c r="H11" s="25">
        <v>0.25</v>
      </c>
      <c r="I11" s="8"/>
      <c r="J11" s="8">
        <f t="shared" si="3"/>
        <v>500</v>
      </c>
      <c r="K11" s="9"/>
      <c r="L11" s="24">
        <v>0.27</v>
      </c>
      <c r="M11" s="11"/>
      <c r="N11" s="8">
        <f>L11*B11</f>
        <v>540</v>
      </c>
      <c r="O11" s="9"/>
      <c r="P11" s="25">
        <v>0.16</v>
      </c>
      <c r="Q11" s="8"/>
      <c r="R11" s="8">
        <f t="shared" si="2"/>
        <v>320</v>
      </c>
      <c r="S11" s="9"/>
      <c r="T11" s="25">
        <v>0.28</v>
      </c>
      <c r="U11" s="8"/>
      <c r="V11" s="8">
        <f aca="true" t="shared" si="4" ref="V6:V41">T11*B11</f>
        <v>560</v>
      </c>
      <c r="W11" s="9"/>
      <c r="X11" s="65">
        <v>7</v>
      </c>
      <c r="Y11" s="21">
        <v>2000</v>
      </c>
      <c r="Z11" s="57"/>
      <c r="AA11" s="24"/>
      <c r="AB11" s="8"/>
      <c r="AC11" s="8"/>
      <c r="AD11" s="9"/>
      <c r="AE11" s="25"/>
      <c r="AF11" s="8"/>
      <c r="AG11" s="8"/>
      <c r="AH11" s="9"/>
      <c r="AI11" s="25"/>
      <c r="AJ11" s="8"/>
      <c r="AK11" s="8"/>
      <c r="AL11" s="9"/>
      <c r="AM11" s="25"/>
      <c r="AN11" s="8"/>
      <c r="AO11" s="8"/>
      <c r="AP11" s="9"/>
      <c r="AQ11" s="25">
        <v>0.3</v>
      </c>
      <c r="AR11" s="8"/>
      <c r="AS11" s="8">
        <f>AQ11*B11</f>
        <v>600</v>
      </c>
      <c r="AT11" s="9"/>
      <c r="AU11" s="25">
        <f>ROUND(AVERAGE(D11,H11,L11,P11,T11,AA11,AE11,AI11,AM11,AQ11),2)</f>
        <v>0.26</v>
      </c>
      <c r="AV11" s="8"/>
      <c r="AW11" s="8">
        <f>AU11*B11</f>
        <v>520</v>
      </c>
      <c r="AX11" s="9">
        <f>AV11*C11</f>
        <v>0</v>
      </c>
    </row>
    <row r="12" spans="1:50" s="1" customFormat="1" ht="19.5" customHeight="1">
      <c r="A12" s="3">
        <v>8</v>
      </c>
      <c r="B12" s="7">
        <v>37000</v>
      </c>
      <c r="C12" s="21">
        <v>15000</v>
      </c>
      <c r="D12" s="25">
        <v>0.28</v>
      </c>
      <c r="E12" s="12">
        <v>0.28</v>
      </c>
      <c r="F12" s="8">
        <f t="shared" si="1"/>
        <v>10360.000000000002</v>
      </c>
      <c r="G12" s="9">
        <f>(E12*C12)</f>
        <v>4200</v>
      </c>
      <c r="H12" s="25">
        <v>0.25</v>
      </c>
      <c r="I12" s="8">
        <v>0.25</v>
      </c>
      <c r="J12" s="8">
        <f t="shared" si="3"/>
        <v>9250</v>
      </c>
      <c r="K12" s="9">
        <f aca="true" t="shared" si="5" ref="K12:K41">I12*C12</f>
        <v>3750</v>
      </c>
      <c r="L12" s="24"/>
      <c r="M12" s="11">
        <v>0.27</v>
      </c>
      <c r="N12" s="8"/>
      <c r="O12" s="9">
        <f>M12*C12</f>
        <v>4050.0000000000005</v>
      </c>
      <c r="P12" s="25">
        <v>0.16</v>
      </c>
      <c r="Q12" s="8">
        <v>0.16</v>
      </c>
      <c r="R12" s="8">
        <f t="shared" si="2"/>
        <v>5920</v>
      </c>
      <c r="S12" s="9">
        <f>Q12*C12</f>
        <v>2400</v>
      </c>
      <c r="T12" s="25">
        <v>0.28</v>
      </c>
      <c r="U12" s="8">
        <v>0.28</v>
      </c>
      <c r="V12" s="8">
        <f t="shared" si="4"/>
        <v>10360.000000000002</v>
      </c>
      <c r="W12" s="9">
        <f aca="true" t="shared" si="6" ref="W12:W36">U12*C12</f>
        <v>4200</v>
      </c>
      <c r="X12" s="65">
        <v>8</v>
      </c>
      <c r="Y12" s="21">
        <v>37000</v>
      </c>
      <c r="Z12" s="57">
        <v>15000</v>
      </c>
      <c r="AA12" s="24"/>
      <c r="AB12" s="8"/>
      <c r="AC12" s="8"/>
      <c r="AD12" s="9"/>
      <c r="AE12" s="25"/>
      <c r="AF12" s="8"/>
      <c r="AG12" s="8"/>
      <c r="AH12" s="9"/>
      <c r="AI12" s="25"/>
      <c r="AJ12" s="8"/>
      <c r="AK12" s="8"/>
      <c r="AL12" s="9"/>
      <c r="AM12" s="25"/>
      <c r="AN12" s="8"/>
      <c r="AO12" s="8"/>
      <c r="AP12" s="9"/>
      <c r="AQ12" s="25">
        <v>0.3</v>
      </c>
      <c r="AR12" s="8">
        <v>0.3</v>
      </c>
      <c r="AS12" s="8">
        <f>AQ12*B12</f>
        <v>11100</v>
      </c>
      <c r="AT12" s="9">
        <f>AR12*C12</f>
        <v>4500</v>
      </c>
      <c r="AU12" s="25">
        <f>ROUND(AVERAGE(D12,H12,L12,P12,T12,AA12,AE12,AI12,AM12,AQ12),2)</f>
        <v>0.25</v>
      </c>
      <c r="AV12" s="8">
        <f>ROUND(AVERAGE(E12,I12,M12,Q12,U12,AB12,AF12,AJ12,AN12,AR12),2)</f>
        <v>0.26</v>
      </c>
      <c r="AW12" s="8">
        <f>AU12*B12</f>
        <v>9250</v>
      </c>
      <c r="AX12" s="9">
        <f>AV12*C12</f>
        <v>3900</v>
      </c>
    </row>
    <row r="13" spans="1:50" s="1" customFormat="1" ht="19.5" customHeight="1">
      <c r="A13" s="3">
        <v>9</v>
      </c>
      <c r="B13" s="7">
        <v>2000</v>
      </c>
      <c r="C13" s="21"/>
      <c r="D13" s="25">
        <v>0.28</v>
      </c>
      <c r="E13" s="13"/>
      <c r="F13" s="8">
        <f t="shared" si="1"/>
        <v>560</v>
      </c>
      <c r="G13" s="9"/>
      <c r="H13" s="25">
        <v>0.25</v>
      </c>
      <c r="I13" s="8"/>
      <c r="J13" s="8">
        <f t="shared" si="3"/>
        <v>500</v>
      </c>
      <c r="K13" s="9"/>
      <c r="L13" s="24">
        <v>0.27</v>
      </c>
      <c r="M13" s="13"/>
      <c r="N13" s="8">
        <f aca="true" t="shared" si="7" ref="N13:N18">L13*B13</f>
        <v>540</v>
      </c>
      <c r="O13" s="9"/>
      <c r="P13" s="25">
        <v>0.16</v>
      </c>
      <c r="Q13" s="8"/>
      <c r="R13" s="8">
        <f t="shared" si="2"/>
        <v>320</v>
      </c>
      <c r="S13" s="9"/>
      <c r="T13" s="25">
        <v>0.28</v>
      </c>
      <c r="U13" s="8"/>
      <c r="V13" s="8">
        <f t="shared" si="4"/>
        <v>560</v>
      </c>
      <c r="W13" s="9"/>
      <c r="X13" s="65">
        <v>9</v>
      </c>
      <c r="Y13" s="21">
        <v>2000</v>
      </c>
      <c r="Z13" s="57"/>
      <c r="AA13" s="24"/>
      <c r="AB13" s="8"/>
      <c r="AC13" s="8"/>
      <c r="AD13" s="9"/>
      <c r="AE13" s="25"/>
      <c r="AF13" s="8"/>
      <c r="AG13" s="8"/>
      <c r="AH13" s="9"/>
      <c r="AI13" s="25"/>
      <c r="AJ13" s="8"/>
      <c r="AK13" s="8"/>
      <c r="AL13" s="9"/>
      <c r="AM13" s="25"/>
      <c r="AN13" s="8"/>
      <c r="AO13" s="8"/>
      <c r="AP13" s="9"/>
      <c r="AQ13" s="25">
        <v>0.3</v>
      </c>
      <c r="AR13" s="8"/>
      <c r="AS13" s="8">
        <f>AQ13*B13</f>
        <v>600</v>
      </c>
      <c r="AT13" s="9"/>
      <c r="AU13" s="25">
        <f>ROUND(AVERAGE(D13,H13,L13,P13,T13,AA13,AE13,AI13,AM13,AQ13),2)</f>
        <v>0.26</v>
      </c>
      <c r="AV13" s="8"/>
      <c r="AW13" s="8">
        <f>AU13*B13</f>
        <v>520</v>
      </c>
      <c r="AX13" s="9">
        <f>AV13*C13</f>
        <v>0</v>
      </c>
    </row>
    <row r="14" spans="1:50" s="1" customFormat="1" ht="19.5" customHeight="1">
      <c r="A14" s="3">
        <v>10</v>
      </c>
      <c r="B14" s="7">
        <v>500</v>
      </c>
      <c r="C14" s="21"/>
      <c r="D14" s="25">
        <v>1.12</v>
      </c>
      <c r="E14" s="12"/>
      <c r="F14" s="8">
        <f t="shared" si="1"/>
        <v>560</v>
      </c>
      <c r="G14" s="9"/>
      <c r="H14" s="25">
        <v>1.1</v>
      </c>
      <c r="I14" s="8"/>
      <c r="J14" s="8">
        <f t="shared" si="3"/>
        <v>550</v>
      </c>
      <c r="K14" s="9"/>
      <c r="L14" s="24">
        <v>0.62</v>
      </c>
      <c r="M14" s="12"/>
      <c r="N14" s="8">
        <f t="shared" si="7"/>
        <v>310</v>
      </c>
      <c r="O14" s="9"/>
      <c r="P14" s="25">
        <v>0.65</v>
      </c>
      <c r="Q14" s="8"/>
      <c r="R14" s="8">
        <f t="shared" si="2"/>
        <v>325</v>
      </c>
      <c r="S14" s="9"/>
      <c r="T14" s="25">
        <v>0.72</v>
      </c>
      <c r="U14" s="8"/>
      <c r="V14" s="8">
        <f t="shared" si="4"/>
        <v>360</v>
      </c>
      <c r="W14" s="9"/>
      <c r="X14" s="65">
        <v>10</v>
      </c>
      <c r="Y14" s="21">
        <v>500</v>
      </c>
      <c r="Z14" s="57"/>
      <c r="AA14" s="24"/>
      <c r="AB14" s="8"/>
      <c r="AC14" s="8"/>
      <c r="AD14" s="9"/>
      <c r="AE14" s="25"/>
      <c r="AF14" s="8"/>
      <c r="AG14" s="8"/>
      <c r="AH14" s="9"/>
      <c r="AI14" s="25"/>
      <c r="AJ14" s="8"/>
      <c r="AK14" s="8"/>
      <c r="AL14" s="9"/>
      <c r="AM14" s="25"/>
      <c r="AN14" s="8"/>
      <c r="AO14" s="8"/>
      <c r="AP14" s="9"/>
      <c r="AQ14" s="25">
        <v>0.5</v>
      </c>
      <c r="AR14" s="8"/>
      <c r="AS14" s="8">
        <f>AQ14*B14</f>
        <v>250</v>
      </c>
      <c r="AT14" s="9"/>
      <c r="AU14" s="25">
        <f>ROUND(AVERAGE(D14,H14,L14,P14,T14,AA14,AE14,AI14,AM14,AQ14),2)</f>
        <v>0.79</v>
      </c>
      <c r="AV14" s="8"/>
      <c r="AW14" s="8">
        <f>AU14*B14</f>
        <v>395</v>
      </c>
      <c r="AX14" s="9">
        <f>AV14*C14</f>
        <v>0</v>
      </c>
    </row>
    <row r="15" spans="1:50" s="1" customFormat="1" ht="19.5" customHeight="1">
      <c r="A15" s="3">
        <v>11</v>
      </c>
      <c r="B15" s="7">
        <v>700</v>
      </c>
      <c r="C15" s="21">
        <v>200</v>
      </c>
      <c r="D15" s="25">
        <v>0.64</v>
      </c>
      <c r="E15" s="13">
        <v>0.64</v>
      </c>
      <c r="F15" s="8">
        <f t="shared" si="1"/>
        <v>448</v>
      </c>
      <c r="G15" s="9">
        <f>(E15*C15)</f>
        <v>128</v>
      </c>
      <c r="H15" s="25">
        <v>0.88</v>
      </c>
      <c r="I15" s="8">
        <v>0.88</v>
      </c>
      <c r="J15" s="8">
        <f t="shared" si="3"/>
        <v>616</v>
      </c>
      <c r="K15" s="9">
        <f t="shared" si="5"/>
        <v>176</v>
      </c>
      <c r="L15" s="24">
        <v>0.51</v>
      </c>
      <c r="M15" s="13">
        <v>0.51</v>
      </c>
      <c r="N15" s="8">
        <f t="shared" si="7"/>
        <v>357</v>
      </c>
      <c r="O15" s="9">
        <f>M15*C15</f>
        <v>102</v>
      </c>
      <c r="P15" s="25">
        <v>0.4</v>
      </c>
      <c r="Q15" s="8">
        <v>0.4</v>
      </c>
      <c r="R15" s="8">
        <f t="shared" si="2"/>
        <v>280</v>
      </c>
      <c r="S15" s="9">
        <f>Q15*C15</f>
        <v>80</v>
      </c>
      <c r="T15" s="25">
        <v>1.26</v>
      </c>
      <c r="U15" s="8">
        <v>1.26</v>
      </c>
      <c r="V15" s="8">
        <f t="shared" si="4"/>
        <v>882</v>
      </c>
      <c r="W15" s="9">
        <f t="shared" si="6"/>
        <v>252</v>
      </c>
      <c r="X15" s="65">
        <v>11</v>
      </c>
      <c r="Y15" s="21">
        <v>700</v>
      </c>
      <c r="Z15" s="57">
        <v>200</v>
      </c>
      <c r="AA15" s="24"/>
      <c r="AB15" s="8"/>
      <c r="AC15" s="8"/>
      <c r="AD15" s="9"/>
      <c r="AE15" s="25"/>
      <c r="AF15" s="8"/>
      <c r="AG15" s="8"/>
      <c r="AH15" s="9"/>
      <c r="AI15" s="25"/>
      <c r="AJ15" s="8"/>
      <c r="AK15" s="8"/>
      <c r="AL15" s="9"/>
      <c r="AM15" s="25"/>
      <c r="AN15" s="8"/>
      <c r="AO15" s="8"/>
      <c r="AP15" s="9"/>
      <c r="AQ15" s="25">
        <v>0.43</v>
      </c>
      <c r="AR15" s="8">
        <v>0.43</v>
      </c>
      <c r="AS15" s="8">
        <f>AQ15*B15</f>
        <v>301</v>
      </c>
      <c r="AT15" s="9">
        <f>AR15*C15</f>
        <v>86</v>
      </c>
      <c r="AU15" s="25">
        <f>ROUND(AVERAGE(D15,H15,L15,P15,T15,AA15,AE15,AI15,AM15,AQ15),2)</f>
        <v>0.69</v>
      </c>
      <c r="AV15" s="8">
        <f>ROUND(AVERAGE(E15,I15,M15,Q15,U15,AB15,AF15,AJ15,AN15,AR15),2)</f>
        <v>0.69</v>
      </c>
      <c r="AW15" s="8">
        <f>AU15*B15</f>
        <v>482.99999999999994</v>
      </c>
      <c r="AX15" s="9">
        <f>AV15*C15</f>
        <v>138</v>
      </c>
    </row>
    <row r="16" spans="1:50" s="1" customFormat="1" ht="19.5" customHeight="1">
      <c r="A16" s="3">
        <v>12</v>
      </c>
      <c r="B16" s="7">
        <v>1000</v>
      </c>
      <c r="C16" s="21">
        <v>200</v>
      </c>
      <c r="D16" s="25">
        <v>0.6</v>
      </c>
      <c r="E16" s="52">
        <v>0.6</v>
      </c>
      <c r="F16" s="8">
        <f t="shared" si="1"/>
        <v>600</v>
      </c>
      <c r="G16" s="9">
        <f>(E16*C16)</f>
        <v>120</v>
      </c>
      <c r="H16" s="25">
        <v>0.66</v>
      </c>
      <c r="I16" s="8">
        <v>0.66</v>
      </c>
      <c r="J16" s="8">
        <f t="shared" si="3"/>
        <v>660</v>
      </c>
      <c r="K16" s="9">
        <f t="shared" si="5"/>
        <v>132</v>
      </c>
      <c r="L16" s="24">
        <v>0.44</v>
      </c>
      <c r="M16" s="13">
        <v>0.44</v>
      </c>
      <c r="N16" s="8">
        <f t="shared" si="7"/>
        <v>440</v>
      </c>
      <c r="O16" s="9">
        <f>M16*C16</f>
        <v>88</v>
      </c>
      <c r="P16" s="25">
        <v>0.35</v>
      </c>
      <c r="Q16" s="8">
        <v>0.35</v>
      </c>
      <c r="R16" s="8">
        <f t="shared" si="2"/>
        <v>350</v>
      </c>
      <c r="S16" s="9">
        <f>Q16*C16</f>
        <v>70</v>
      </c>
      <c r="T16" s="25">
        <v>0.82</v>
      </c>
      <c r="U16" s="8">
        <v>0.82</v>
      </c>
      <c r="V16" s="8">
        <f t="shared" si="4"/>
        <v>820</v>
      </c>
      <c r="W16" s="9">
        <f t="shared" si="6"/>
        <v>164</v>
      </c>
      <c r="X16" s="65">
        <v>12</v>
      </c>
      <c r="Y16" s="21">
        <v>1000</v>
      </c>
      <c r="Z16" s="57">
        <v>200</v>
      </c>
      <c r="AA16" s="24"/>
      <c r="AB16" s="8"/>
      <c r="AC16" s="8"/>
      <c r="AD16" s="9"/>
      <c r="AE16" s="25"/>
      <c r="AF16" s="8"/>
      <c r="AG16" s="8"/>
      <c r="AH16" s="9"/>
      <c r="AI16" s="25"/>
      <c r="AJ16" s="8"/>
      <c r="AK16" s="8"/>
      <c r="AL16" s="9"/>
      <c r="AM16" s="25"/>
      <c r="AN16" s="8"/>
      <c r="AO16" s="8"/>
      <c r="AP16" s="9"/>
      <c r="AQ16" s="25">
        <v>0.43</v>
      </c>
      <c r="AR16" s="8">
        <v>0.43</v>
      </c>
      <c r="AS16" s="8">
        <f>AQ16*B16</f>
        <v>430</v>
      </c>
      <c r="AT16" s="9">
        <f>AR16*C16</f>
        <v>86</v>
      </c>
      <c r="AU16" s="25">
        <f>ROUND(AVERAGE(D16,H16,L16,P16,T16,AA16,AE16,AI16,AM16,AQ16),2)</f>
        <v>0.55</v>
      </c>
      <c r="AV16" s="8">
        <f>ROUND(AVERAGE(E16,I16,M16,Q16,U16,AB16,AF16,AJ16,AN16,AR16),2)</f>
        <v>0.55</v>
      </c>
      <c r="AW16" s="8">
        <f>AU16*B16</f>
        <v>550</v>
      </c>
      <c r="AX16" s="9">
        <f>AV16*C16</f>
        <v>110.00000000000001</v>
      </c>
    </row>
    <row r="17" spans="1:50" s="1" customFormat="1" ht="19.5" customHeight="1">
      <c r="A17" s="3">
        <v>13</v>
      </c>
      <c r="B17" s="7">
        <v>500</v>
      </c>
      <c r="C17" s="21">
        <v>200</v>
      </c>
      <c r="D17" s="25">
        <v>0.58</v>
      </c>
      <c r="E17" s="13">
        <v>0.58</v>
      </c>
      <c r="F17" s="8">
        <f t="shared" si="1"/>
        <v>290</v>
      </c>
      <c r="G17" s="9"/>
      <c r="H17" s="25">
        <v>0.77</v>
      </c>
      <c r="I17" s="8">
        <v>0.77</v>
      </c>
      <c r="J17" s="8">
        <f t="shared" si="3"/>
        <v>385</v>
      </c>
      <c r="K17" s="9">
        <f t="shared" si="5"/>
        <v>154</v>
      </c>
      <c r="L17" s="24">
        <v>0.44</v>
      </c>
      <c r="M17" s="11">
        <v>0.44</v>
      </c>
      <c r="N17" s="8">
        <f t="shared" si="7"/>
        <v>220</v>
      </c>
      <c r="O17" s="9">
        <f>M17*C17</f>
        <v>88</v>
      </c>
      <c r="P17" s="25">
        <v>0.35</v>
      </c>
      <c r="Q17" s="8">
        <v>0.35</v>
      </c>
      <c r="R17" s="8">
        <f t="shared" si="2"/>
        <v>175</v>
      </c>
      <c r="S17" s="9">
        <f>Q17*C17</f>
        <v>70</v>
      </c>
      <c r="T17" s="25">
        <v>0.63</v>
      </c>
      <c r="U17" s="8">
        <v>0.63</v>
      </c>
      <c r="V17" s="8">
        <f t="shared" si="4"/>
        <v>315</v>
      </c>
      <c r="W17" s="9">
        <f t="shared" si="6"/>
        <v>126</v>
      </c>
      <c r="X17" s="65">
        <v>13</v>
      </c>
      <c r="Y17" s="21">
        <v>500</v>
      </c>
      <c r="Z17" s="57">
        <v>200</v>
      </c>
      <c r="AA17" s="24"/>
      <c r="AB17" s="8"/>
      <c r="AC17" s="8"/>
      <c r="AD17" s="9"/>
      <c r="AE17" s="25"/>
      <c r="AF17" s="8"/>
      <c r="AG17" s="8"/>
      <c r="AH17" s="9"/>
      <c r="AI17" s="25"/>
      <c r="AJ17" s="8"/>
      <c r="AK17" s="8"/>
      <c r="AL17" s="9"/>
      <c r="AM17" s="25"/>
      <c r="AN17" s="8"/>
      <c r="AO17" s="8"/>
      <c r="AP17" s="9"/>
      <c r="AQ17" s="25">
        <v>0.43</v>
      </c>
      <c r="AR17" s="8">
        <v>0.43</v>
      </c>
      <c r="AS17" s="8">
        <f>AQ17*B17</f>
        <v>215</v>
      </c>
      <c r="AT17" s="9">
        <f>AR17*C17</f>
        <v>86</v>
      </c>
      <c r="AU17" s="25">
        <f>ROUND(AVERAGE(D17,H17,L17,P17,T17,AA17,AE17,AI17,AM17,AQ17),2)</f>
        <v>0.53</v>
      </c>
      <c r="AV17" s="8">
        <f>ROUND(AVERAGE(E17,I17,M17,Q17,U17,AB17,AF17,AJ17,AN17,AR17),2)</f>
        <v>0.53</v>
      </c>
      <c r="AW17" s="8">
        <f>AU17*B17</f>
        <v>265</v>
      </c>
      <c r="AX17" s="9">
        <f>AV17*C17</f>
        <v>106</v>
      </c>
    </row>
    <row r="18" spans="1:50" s="1" customFormat="1" ht="19.5" customHeight="1">
      <c r="A18" s="3">
        <v>14</v>
      </c>
      <c r="B18" s="7">
        <v>1000</v>
      </c>
      <c r="C18" s="21">
        <v>300</v>
      </c>
      <c r="D18" s="25">
        <v>0.43</v>
      </c>
      <c r="E18" s="13">
        <v>0.43</v>
      </c>
      <c r="F18" s="8">
        <f t="shared" si="1"/>
        <v>430</v>
      </c>
      <c r="G18" s="9">
        <f>(E18*C18)</f>
        <v>129</v>
      </c>
      <c r="H18" s="25">
        <v>0.27</v>
      </c>
      <c r="I18" s="8">
        <v>0.27</v>
      </c>
      <c r="J18" s="8">
        <f t="shared" si="3"/>
        <v>270</v>
      </c>
      <c r="K18" s="9">
        <f t="shared" si="5"/>
        <v>81</v>
      </c>
      <c r="L18" s="24">
        <v>0.27</v>
      </c>
      <c r="M18" s="11">
        <v>0.27</v>
      </c>
      <c r="N18" s="8">
        <f t="shared" si="7"/>
        <v>270</v>
      </c>
      <c r="O18" s="9">
        <f>M18*C18</f>
        <v>81</v>
      </c>
      <c r="P18" s="25">
        <v>0.24</v>
      </c>
      <c r="Q18" s="8">
        <v>0.24</v>
      </c>
      <c r="R18" s="8">
        <f t="shared" si="2"/>
        <v>240</v>
      </c>
      <c r="S18" s="9">
        <f>Q18*C18</f>
        <v>72</v>
      </c>
      <c r="T18" s="25">
        <v>0.41</v>
      </c>
      <c r="U18" s="8">
        <v>0.41</v>
      </c>
      <c r="V18" s="8">
        <f t="shared" si="4"/>
        <v>410</v>
      </c>
      <c r="W18" s="9">
        <f t="shared" si="6"/>
        <v>122.99999999999999</v>
      </c>
      <c r="X18" s="65">
        <v>14</v>
      </c>
      <c r="Y18" s="21">
        <v>1000</v>
      </c>
      <c r="Z18" s="57">
        <v>300</v>
      </c>
      <c r="AA18" s="24"/>
      <c r="AB18" s="8"/>
      <c r="AC18" s="8"/>
      <c r="AD18" s="9"/>
      <c r="AE18" s="25"/>
      <c r="AF18" s="8"/>
      <c r="AG18" s="8"/>
      <c r="AH18" s="9"/>
      <c r="AI18" s="25"/>
      <c r="AJ18" s="8"/>
      <c r="AK18" s="8"/>
      <c r="AL18" s="9"/>
      <c r="AM18" s="25"/>
      <c r="AN18" s="8"/>
      <c r="AO18" s="8"/>
      <c r="AP18" s="9"/>
      <c r="AQ18" s="25">
        <v>0.3</v>
      </c>
      <c r="AR18" s="8">
        <v>0.3</v>
      </c>
      <c r="AS18" s="8">
        <f>AQ18*B18</f>
        <v>300</v>
      </c>
      <c r="AT18" s="9">
        <f>AR18*C18</f>
        <v>90</v>
      </c>
      <c r="AU18" s="25">
        <f>ROUND(AVERAGE(D18,H18,L18,P18,T18,AA18,AE18,AI18,AM18,AQ18),2)</f>
        <v>0.32</v>
      </c>
      <c r="AV18" s="8">
        <f>ROUND(AVERAGE(E18,I18,M18,Q18,U18,AB18,AF18,AJ18,AN18,AR18),2)</f>
        <v>0.32</v>
      </c>
      <c r="AW18" s="8">
        <f>AU18*B18</f>
        <v>320</v>
      </c>
      <c r="AX18" s="9">
        <f>AV18*C18</f>
        <v>96</v>
      </c>
    </row>
    <row r="19" spans="1:50" s="1" customFormat="1" ht="19.5" customHeight="1">
      <c r="A19" s="3">
        <v>15</v>
      </c>
      <c r="B19" s="7">
        <v>1500</v>
      </c>
      <c r="C19" s="21">
        <v>300</v>
      </c>
      <c r="D19" s="25"/>
      <c r="E19" s="13"/>
      <c r="F19" s="8"/>
      <c r="G19" s="9"/>
      <c r="H19" s="25"/>
      <c r="I19" s="8"/>
      <c r="J19" s="8"/>
      <c r="K19" s="9"/>
      <c r="L19" s="24"/>
      <c r="M19" s="11"/>
      <c r="N19" s="8"/>
      <c r="O19" s="9"/>
      <c r="P19" s="25">
        <v>0.91</v>
      </c>
      <c r="Q19" s="8">
        <v>0.91</v>
      </c>
      <c r="R19" s="8">
        <f t="shared" si="2"/>
        <v>1365</v>
      </c>
      <c r="S19" s="9">
        <f>Q19*C19</f>
        <v>273</v>
      </c>
      <c r="T19" s="25">
        <v>0.84</v>
      </c>
      <c r="U19" s="8">
        <v>0.84</v>
      </c>
      <c r="V19" s="8">
        <f t="shared" si="4"/>
        <v>1260</v>
      </c>
      <c r="W19" s="9">
        <f t="shared" si="6"/>
        <v>252</v>
      </c>
      <c r="X19" s="65">
        <v>15</v>
      </c>
      <c r="Y19" s="21">
        <v>1500</v>
      </c>
      <c r="Z19" s="57">
        <v>300</v>
      </c>
      <c r="AA19" s="24"/>
      <c r="AB19" s="8"/>
      <c r="AC19" s="8"/>
      <c r="AD19" s="9"/>
      <c r="AE19" s="25"/>
      <c r="AF19" s="8"/>
      <c r="AG19" s="8"/>
      <c r="AH19" s="9"/>
      <c r="AI19" s="25"/>
      <c r="AJ19" s="8"/>
      <c r="AK19" s="8"/>
      <c r="AL19" s="9"/>
      <c r="AM19" s="25"/>
      <c r="AN19" s="8"/>
      <c r="AO19" s="8"/>
      <c r="AP19" s="9"/>
      <c r="AQ19" s="25">
        <v>1.87</v>
      </c>
      <c r="AR19" s="8">
        <v>1.87</v>
      </c>
      <c r="AS19" s="8">
        <f>AQ19*B19</f>
        <v>2805</v>
      </c>
      <c r="AT19" s="9">
        <f>AR19*C19</f>
        <v>561</v>
      </c>
      <c r="AU19" s="25">
        <f>ROUND(AVERAGE(D19,H19,L19,P19,T19,AA19,AE19,AI19,AM19,AQ19),2)</f>
        <v>1.21</v>
      </c>
      <c r="AV19" s="8">
        <f>ROUND(AVERAGE(E19,I19,M19,Q19,U19,AB19,AF19,AJ19,AN19,AR19),2)</f>
        <v>1.21</v>
      </c>
      <c r="AW19" s="8">
        <f>AU19*B19</f>
        <v>1815</v>
      </c>
      <c r="AX19" s="9">
        <f>AV19*C19</f>
        <v>363</v>
      </c>
    </row>
    <row r="20" spans="1:50" s="1" customFormat="1" ht="19.5" customHeight="1">
      <c r="A20" s="3">
        <v>16</v>
      </c>
      <c r="B20" s="10">
        <v>600</v>
      </c>
      <c r="C20" s="21"/>
      <c r="D20" s="25">
        <v>0.78</v>
      </c>
      <c r="E20" s="13"/>
      <c r="F20" s="8">
        <f t="shared" si="1"/>
        <v>468</v>
      </c>
      <c r="G20" s="9"/>
      <c r="H20" s="25">
        <v>0.45</v>
      </c>
      <c r="I20" s="8"/>
      <c r="J20" s="8">
        <f aca="true" t="shared" si="8" ref="J20:J28">H20*B20</f>
        <v>270</v>
      </c>
      <c r="K20" s="9"/>
      <c r="L20" s="24">
        <v>0.71</v>
      </c>
      <c r="M20" s="11"/>
      <c r="N20" s="8">
        <f>L20*B20</f>
        <v>426</v>
      </c>
      <c r="O20" s="9"/>
      <c r="P20" s="25">
        <v>0.46</v>
      </c>
      <c r="Q20" s="8"/>
      <c r="R20" s="8">
        <f t="shared" si="2"/>
        <v>276</v>
      </c>
      <c r="S20" s="9"/>
      <c r="T20" s="25">
        <v>0.58</v>
      </c>
      <c r="U20" s="8"/>
      <c r="V20" s="8">
        <f t="shared" si="4"/>
        <v>348</v>
      </c>
      <c r="W20" s="9"/>
      <c r="X20" s="65">
        <v>16</v>
      </c>
      <c r="Y20" s="54">
        <v>600</v>
      </c>
      <c r="Z20" s="57"/>
      <c r="AA20" s="24"/>
      <c r="AB20" s="8"/>
      <c r="AC20" s="8"/>
      <c r="AD20" s="9"/>
      <c r="AE20" s="25"/>
      <c r="AF20" s="8"/>
      <c r="AG20" s="8"/>
      <c r="AH20" s="9"/>
      <c r="AI20" s="25"/>
      <c r="AJ20" s="8"/>
      <c r="AK20" s="8"/>
      <c r="AL20" s="9"/>
      <c r="AM20" s="25"/>
      <c r="AN20" s="8"/>
      <c r="AO20" s="8"/>
      <c r="AP20" s="9"/>
      <c r="AQ20" s="25">
        <v>0.6</v>
      </c>
      <c r="AR20" s="8"/>
      <c r="AS20" s="8">
        <f>AQ20*B20</f>
        <v>360</v>
      </c>
      <c r="AT20" s="9"/>
      <c r="AU20" s="25">
        <f>ROUND(AVERAGE(D20,H20,L20,P20,T20,AA20,AE20,AI20,AM20,AQ20),2)</f>
        <v>0.6</v>
      </c>
      <c r="AV20" s="8"/>
      <c r="AW20" s="8">
        <f>AU20*B20</f>
        <v>360</v>
      </c>
      <c r="AX20" s="9">
        <f>AV20*C20</f>
        <v>0</v>
      </c>
    </row>
    <row r="21" spans="1:50" s="1" customFormat="1" ht="19.5" customHeight="1">
      <c r="A21" s="3">
        <v>17</v>
      </c>
      <c r="B21" s="7">
        <v>500</v>
      </c>
      <c r="C21" s="21">
        <v>300</v>
      </c>
      <c r="D21" s="25">
        <v>2.08</v>
      </c>
      <c r="E21" s="8">
        <v>2.08</v>
      </c>
      <c r="F21" s="8">
        <f t="shared" si="1"/>
        <v>1040</v>
      </c>
      <c r="G21" s="9">
        <f>(E21*C21)</f>
        <v>624</v>
      </c>
      <c r="H21" s="25">
        <v>1.5</v>
      </c>
      <c r="I21" s="8">
        <v>1.5</v>
      </c>
      <c r="J21" s="8">
        <f t="shared" si="8"/>
        <v>750</v>
      </c>
      <c r="K21" s="9">
        <f t="shared" si="5"/>
        <v>450</v>
      </c>
      <c r="L21" s="24">
        <v>0.7</v>
      </c>
      <c r="M21" s="8">
        <v>0.7</v>
      </c>
      <c r="N21" s="8">
        <f>L21*B21</f>
        <v>350</v>
      </c>
      <c r="O21" s="9">
        <f>M21*C21</f>
        <v>210</v>
      </c>
      <c r="P21" s="25"/>
      <c r="Q21" s="8"/>
      <c r="R21" s="8"/>
      <c r="S21" s="9"/>
      <c r="T21" s="25"/>
      <c r="U21" s="8"/>
      <c r="V21" s="8"/>
      <c r="W21" s="9"/>
      <c r="X21" s="65">
        <v>17</v>
      </c>
      <c r="Y21" s="21">
        <v>500</v>
      </c>
      <c r="Z21" s="57">
        <v>300</v>
      </c>
      <c r="AA21" s="24"/>
      <c r="AB21" s="8"/>
      <c r="AC21" s="8"/>
      <c r="AD21" s="9"/>
      <c r="AE21" s="25"/>
      <c r="AF21" s="8"/>
      <c r="AG21" s="8"/>
      <c r="AH21" s="9"/>
      <c r="AI21" s="25"/>
      <c r="AJ21" s="8"/>
      <c r="AK21" s="8"/>
      <c r="AL21" s="9"/>
      <c r="AM21" s="25"/>
      <c r="AN21" s="8"/>
      <c r="AO21" s="8"/>
      <c r="AP21" s="9"/>
      <c r="AQ21" s="25">
        <v>0.9</v>
      </c>
      <c r="AR21" s="8">
        <v>0.9</v>
      </c>
      <c r="AS21" s="8">
        <f>AQ21*B21</f>
        <v>450</v>
      </c>
      <c r="AT21" s="9">
        <f>AR21*C21</f>
        <v>270</v>
      </c>
      <c r="AU21" s="25">
        <f>ROUND(AVERAGE(D21,H21,L21,P21,T21,AA21,AE21,AI21,AM21,AQ21),2)</f>
        <v>1.3</v>
      </c>
      <c r="AV21" s="8">
        <f>ROUND(AVERAGE(E21,I21,M21,Q21,U21,AB21,AF21,AJ21,AN21,AR21),2)</f>
        <v>1.3</v>
      </c>
      <c r="AW21" s="8">
        <f>AU21*B21</f>
        <v>650</v>
      </c>
      <c r="AX21" s="9">
        <f>AV21*C21</f>
        <v>390</v>
      </c>
    </row>
    <row r="22" spans="1:50" s="1" customFormat="1" ht="19.5" customHeight="1">
      <c r="A22" s="3">
        <f>SUM(A21,1)</f>
        <v>18</v>
      </c>
      <c r="B22" s="7">
        <v>400</v>
      </c>
      <c r="C22" s="21"/>
      <c r="D22" s="25">
        <v>0.6</v>
      </c>
      <c r="E22" s="8"/>
      <c r="F22" s="8">
        <f t="shared" si="1"/>
        <v>240</v>
      </c>
      <c r="G22" s="9">
        <f>(E22*C22)</f>
        <v>0</v>
      </c>
      <c r="H22" s="25">
        <v>1.9</v>
      </c>
      <c r="I22" s="8"/>
      <c r="J22" s="8">
        <f t="shared" si="8"/>
        <v>760</v>
      </c>
      <c r="K22" s="9">
        <f t="shared" si="5"/>
        <v>0</v>
      </c>
      <c r="L22" s="24">
        <v>0.26</v>
      </c>
      <c r="M22" s="8"/>
      <c r="N22" s="8">
        <f>L22*B22</f>
        <v>104</v>
      </c>
      <c r="O22" s="9">
        <f>M22*C22</f>
        <v>0</v>
      </c>
      <c r="P22" s="25">
        <v>0.79</v>
      </c>
      <c r="Q22" s="8"/>
      <c r="R22" s="8">
        <f>P22*B22</f>
        <v>316</v>
      </c>
      <c r="S22" s="9"/>
      <c r="T22" s="25"/>
      <c r="U22" s="8"/>
      <c r="V22" s="8"/>
      <c r="W22" s="9"/>
      <c r="X22" s="65">
        <f>SUM(X21,1)</f>
        <v>18</v>
      </c>
      <c r="Y22" s="21">
        <v>400</v>
      </c>
      <c r="Z22" s="57"/>
      <c r="AA22" s="24"/>
      <c r="AB22" s="8"/>
      <c r="AC22" s="8"/>
      <c r="AD22" s="9"/>
      <c r="AE22" s="25"/>
      <c r="AF22" s="8"/>
      <c r="AG22" s="8"/>
      <c r="AH22" s="9"/>
      <c r="AI22" s="25"/>
      <c r="AJ22" s="8"/>
      <c r="AK22" s="8"/>
      <c r="AL22" s="9"/>
      <c r="AM22" s="25"/>
      <c r="AN22" s="8"/>
      <c r="AO22" s="8"/>
      <c r="AP22" s="9"/>
      <c r="AQ22" s="25">
        <v>0.85</v>
      </c>
      <c r="AR22" s="8"/>
      <c r="AS22" s="8">
        <f>AQ22*B22</f>
        <v>340</v>
      </c>
      <c r="AT22" s="9"/>
      <c r="AU22" s="25">
        <f>ROUND(AVERAGE(D22,H22,L22,P22,T22,AA22,AE22,AI22,AM22,AQ22),2)</f>
        <v>0.88</v>
      </c>
      <c r="AV22" s="8"/>
      <c r="AW22" s="8">
        <f>AU22*B22</f>
        <v>352</v>
      </c>
      <c r="AX22" s="9">
        <f>AV22*C22</f>
        <v>0</v>
      </c>
    </row>
    <row r="23" spans="1:50" s="1" customFormat="1" ht="19.5" customHeight="1">
      <c r="A23" s="3">
        <f aca="true" t="shared" si="9" ref="A23:A41">SUM(A22,1)</f>
        <v>19</v>
      </c>
      <c r="B23" s="7">
        <v>14000</v>
      </c>
      <c r="C23" s="21">
        <v>3000</v>
      </c>
      <c r="D23" s="25">
        <v>1.45</v>
      </c>
      <c r="E23" s="8">
        <v>1.45</v>
      </c>
      <c r="F23" s="8">
        <f t="shared" si="1"/>
        <v>20300</v>
      </c>
      <c r="G23" s="9">
        <f>(E23*C23)</f>
        <v>4350</v>
      </c>
      <c r="H23" s="25">
        <v>1.54</v>
      </c>
      <c r="I23" s="8">
        <v>1.54</v>
      </c>
      <c r="J23" s="8">
        <f t="shared" si="8"/>
        <v>21560</v>
      </c>
      <c r="K23" s="9">
        <f t="shared" si="5"/>
        <v>4620</v>
      </c>
      <c r="L23" s="24">
        <v>0.78</v>
      </c>
      <c r="M23" s="8">
        <v>0.78</v>
      </c>
      <c r="N23" s="8">
        <f>L23*B23</f>
        <v>10920</v>
      </c>
      <c r="O23" s="9">
        <f>M23*C23</f>
        <v>2340</v>
      </c>
      <c r="P23" s="25">
        <v>0.54</v>
      </c>
      <c r="Q23" s="8">
        <v>0.54</v>
      </c>
      <c r="R23" s="8">
        <f>P23*B23</f>
        <v>7560.000000000001</v>
      </c>
      <c r="S23" s="9">
        <f>Q23*C23</f>
        <v>1620</v>
      </c>
      <c r="T23" s="25">
        <v>0.84</v>
      </c>
      <c r="U23" s="8">
        <v>0.84</v>
      </c>
      <c r="V23" s="8">
        <f t="shared" si="4"/>
        <v>11760</v>
      </c>
      <c r="W23" s="9">
        <f t="shared" si="6"/>
        <v>2520</v>
      </c>
      <c r="X23" s="65">
        <f>SUM(X22,1)</f>
        <v>19</v>
      </c>
      <c r="Y23" s="21">
        <v>14000</v>
      </c>
      <c r="Z23" s="57">
        <v>3000</v>
      </c>
      <c r="AA23" s="24"/>
      <c r="AB23" s="8"/>
      <c r="AC23" s="8"/>
      <c r="AD23" s="9"/>
      <c r="AE23" s="25"/>
      <c r="AF23" s="8"/>
      <c r="AG23" s="8"/>
      <c r="AH23" s="9"/>
      <c r="AI23" s="25"/>
      <c r="AJ23" s="8"/>
      <c r="AK23" s="8"/>
      <c r="AL23" s="9"/>
      <c r="AM23" s="25"/>
      <c r="AN23" s="8"/>
      <c r="AO23" s="8"/>
      <c r="AP23" s="9"/>
      <c r="AQ23" s="25">
        <v>1.1</v>
      </c>
      <c r="AR23" s="8">
        <v>1.1</v>
      </c>
      <c r="AS23" s="8">
        <f>AQ23*B23</f>
        <v>15400.000000000002</v>
      </c>
      <c r="AT23" s="9">
        <f>AR23*C23</f>
        <v>3300.0000000000005</v>
      </c>
      <c r="AU23" s="25">
        <f>ROUND(AVERAGE(D23,H23,L23,P23,T23,AA23,AE23,AI23,AM23,AQ23),2)</f>
        <v>1.04</v>
      </c>
      <c r="AV23" s="8">
        <f>ROUND(AVERAGE(E23,I23,M23,Q23,U23,AB23,AF23,AJ23,AN23,AR23),2)</f>
        <v>1.04</v>
      </c>
      <c r="AW23" s="8">
        <f>AU23*B23</f>
        <v>14560</v>
      </c>
      <c r="AX23" s="9">
        <f>AV23*C23</f>
        <v>3120</v>
      </c>
    </row>
    <row r="24" spans="1:50" s="1" customFormat="1" ht="19.5" customHeight="1">
      <c r="A24" s="3">
        <f t="shared" si="9"/>
        <v>20</v>
      </c>
      <c r="B24" s="7">
        <v>1500</v>
      </c>
      <c r="C24" s="21">
        <v>500</v>
      </c>
      <c r="D24" s="25">
        <v>2.51</v>
      </c>
      <c r="E24" s="8">
        <v>2.51</v>
      </c>
      <c r="F24" s="8">
        <f t="shared" si="1"/>
        <v>3764.9999999999995</v>
      </c>
      <c r="G24" s="9">
        <f>(E24*C24)</f>
        <v>1255</v>
      </c>
      <c r="H24" s="25">
        <v>1.97</v>
      </c>
      <c r="I24" s="8">
        <v>1.97</v>
      </c>
      <c r="J24" s="8">
        <f t="shared" si="8"/>
        <v>2955</v>
      </c>
      <c r="K24" s="9">
        <f t="shared" si="5"/>
        <v>985</v>
      </c>
      <c r="L24" s="24"/>
      <c r="M24" s="8"/>
      <c r="N24" s="8"/>
      <c r="O24" s="9"/>
      <c r="P24" s="25">
        <v>1.2</v>
      </c>
      <c r="Q24" s="8">
        <v>1.2</v>
      </c>
      <c r="R24" s="8">
        <f>P24*B24</f>
        <v>1800</v>
      </c>
      <c r="S24" s="9">
        <f>Q24*C24</f>
        <v>600</v>
      </c>
      <c r="T24" s="25">
        <v>1.4</v>
      </c>
      <c r="U24" s="8">
        <v>1.4</v>
      </c>
      <c r="V24" s="8">
        <f t="shared" si="4"/>
        <v>2100</v>
      </c>
      <c r="W24" s="9">
        <f t="shared" si="6"/>
        <v>700</v>
      </c>
      <c r="X24" s="65">
        <f>SUM(X23,1)</f>
        <v>20</v>
      </c>
      <c r="Y24" s="21">
        <v>1500</v>
      </c>
      <c r="Z24" s="57">
        <v>500</v>
      </c>
      <c r="AA24" s="24"/>
      <c r="AB24" s="8"/>
      <c r="AC24" s="8"/>
      <c r="AD24" s="9"/>
      <c r="AE24" s="25"/>
      <c r="AF24" s="8"/>
      <c r="AG24" s="8"/>
      <c r="AH24" s="9"/>
      <c r="AI24" s="25"/>
      <c r="AJ24" s="8"/>
      <c r="AK24" s="8"/>
      <c r="AL24" s="9"/>
      <c r="AM24" s="25"/>
      <c r="AN24" s="8"/>
      <c r="AO24" s="8"/>
      <c r="AP24" s="9"/>
      <c r="AQ24" s="25">
        <v>1.35</v>
      </c>
      <c r="AR24" s="8">
        <v>1.35</v>
      </c>
      <c r="AS24" s="8">
        <f>AQ24*B24</f>
        <v>2025.0000000000002</v>
      </c>
      <c r="AT24" s="9">
        <f>AR24*C24</f>
        <v>675</v>
      </c>
      <c r="AU24" s="25">
        <f>ROUND(AVERAGE(D24,H24,L24,P24,T24,AA24,AE24,AI24,AM24,AQ24),2)</f>
        <v>1.69</v>
      </c>
      <c r="AV24" s="8">
        <f>ROUND(AVERAGE(E24,I24,M24,Q24,U24,AB24,AF24,AJ24,AN24,AR24),2)</f>
        <v>1.69</v>
      </c>
      <c r="AW24" s="8">
        <f>AU24*B24</f>
        <v>2535</v>
      </c>
      <c r="AX24" s="9">
        <f>AV24*C24</f>
        <v>845</v>
      </c>
    </row>
    <row r="25" spans="1:50" s="1" customFormat="1" ht="19.5" customHeight="1">
      <c r="A25" s="3">
        <f t="shared" si="9"/>
        <v>21</v>
      </c>
      <c r="B25" s="7">
        <v>100</v>
      </c>
      <c r="C25" s="21"/>
      <c r="D25" s="25">
        <v>41.25</v>
      </c>
      <c r="E25" s="8"/>
      <c r="F25" s="8">
        <f t="shared" si="1"/>
        <v>4125</v>
      </c>
      <c r="G25" s="9">
        <f>(E25*C25)</f>
        <v>0</v>
      </c>
      <c r="H25" s="25">
        <v>15</v>
      </c>
      <c r="I25" s="8"/>
      <c r="J25" s="8">
        <f t="shared" si="8"/>
        <v>1500</v>
      </c>
      <c r="K25" s="9"/>
      <c r="L25" s="24">
        <v>18.6</v>
      </c>
      <c r="M25" s="8"/>
      <c r="N25" s="8">
        <f aca="true" t="shared" si="10" ref="N25:N32">L25*B25</f>
        <v>1860.0000000000002</v>
      </c>
      <c r="O25" s="9"/>
      <c r="P25" s="25"/>
      <c r="Q25" s="8"/>
      <c r="R25" s="8"/>
      <c r="S25" s="9"/>
      <c r="T25" s="25">
        <v>25.8</v>
      </c>
      <c r="U25" s="8"/>
      <c r="V25" s="8">
        <f t="shared" si="4"/>
        <v>2580</v>
      </c>
      <c r="W25" s="9">
        <f t="shared" si="6"/>
        <v>0</v>
      </c>
      <c r="X25" s="65">
        <f>SUM(X24,1)</f>
        <v>21</v>
      </c>
      <c r="Y25" s="21">
        <v>100</v>
      </c>
      <c r="Z25" s="57"/>
      <c r="AA25" s="24"/>
      <c r="AB25" s="8"/>
      <c r="AC25" s="8"/>
      <c r="AD25" s="9"/>
      <c r="AE25" s="25"/>
      <c r="AF25" s="8"/>
      <c r="AG25" s="8"/>
      <c r="AH25" s="9"/>
      <c r="AI25" s="25"/>
      <c r="AJ25" s="8"/>
      <c r="AK25" s="8"/>
      <c r="AL25" s="9"/>
      <c r="AM25" s="25"/>
      <c r="AN25" s="8"/>
      <c r="AO25" s="8"/>
      <c r="AP25" s="9"/>
      <c r="AQ25" s="25"/>
      <c r="AR25" s="8"/>
      <c r="AS25" s="8"/>
      <c r="AT25" s="9">
        <f>AR25*C25</f>
        <v>0</v>
      </c>
      <c r="AU25" s="25">
        <f>ROUND(AVERAGE(D25,H25,L25,P25,T25,AA25,AE25,AI25,AM25,AQ25),2)</f>
        <v>25.16</v>
      </c>
      <c r="AV25" s="8"/>
      <c r="AW25" s="8">
        <f>AU25*B25</f>
        <v>2516</v>
      </c>
      <c r="AX25" s="9">
        <v>0</v>
      </c>
    </row>
    <row r="26" spans="1:50" s="1" customFormat="1" ht="19.5" customHeight="1">
      <c r="A26" s="3">
        <f t="shared" si="9"/>
        <v>22</v>
      </c>
      <c r="B26" s="7">
        <v>1700</v>
      </c>
      <c r="C26" s="21">
        <v>500</v>
      </c>
      <c r="D26" s="25">
        <v>0.71</v>
      </c>
      <c r="E26" s="8">
        <v>0.71</v>
      </c>
      <c r="F26" s="8">
        <f t="shared" si="1"/>
        <v>1207</v>
      </c>
      <c r="G26" s="9">
        <f>(E26*C26)</f>
        <v>355</v>
      </c>
      <c r="H26" s="25">
        <v>0.45</v>
      </c>
      <c r="I26" s="8">
        <v>0.45</v>
      </c>
      <c r="J26" s="8">
        <f t="shared" si="8"/>
        <v>765</v>
      </c>
      <c r="K26" s="9">
        <f t="shared" si="5"/>
        <v>225</v>
      </c>
      <c r="L26" s="24">
        <v>0.53</v>
      </c>
      <c r="M26" s="8">
        <v>0.53</v>
      </c>
      <c r="N26" s="8">
        <f t="shared" si="10"/>
        <v>901</v>
      </c>
      <c r="O26" s="9">
        <f>M26*C26</f>
        <v>265</v>
      </c>
      <c r="P26" s="25">
        <v>0.42</v>
      </c>
      <c r="Q26" s="8">
        <v>0.42</v>
      </c>
      <c r="R26" s="8">
        <f>P26*B26</f>
        <v>714</v>
      </c>
      <c r="S26" s="9">
        <f>Q26*C26</f>
        <v>210</v>
      </c>
      <c r="T26" s="25">
        <v>0.47</v>
      </c>
      <c r="U26" s="8">
        <v>0.47</v>
      </c>
      <c r="V26" s="8">
        <f t="shared" si="4"/>
        <v>799</v>
      </c>
      <c r="W26" s="9">
        <f t="shared" si="6"/>
        <v>235</v>
      </c>
      <c r="X26" s="65">
        <f>SUM(X25,1)</f>
        <v>22</v>
      </c>
      <c r="Y26" s="21">
        <v>1700</v>
      </c>
      <c r="Z26" s="57">
        <v>500</v>
      </c>
      <c r="AA26" s="24"/>
      <c r="AB26" s="8"/>
      <c r="AC26" s="8"/>
      <c r="AD26" s="9"/>
      <c r="AE26" s="25"/>
      <c r="AF26" s="8"/>
      <c r="AG26" s="8"/>
      <c r="AH26" s="9"/>
      <c r="AI26" s="25"/>
      <c r="AJ26" s="8"/>
      <c r="AK26" s="8"/>
      <c r="AL26" s="9"/>
      <c r="AM26" s="25"/>
      <c r="AN26" s="8"/>
      <c r="AO26" s="8"/>
      <c r="AP26" s="9"/>
      <c r="AQ26" s="25">
        <v>0.45</v>
      </c>
      <c r="AR26" s="8">
        <v>0.45</v>
      </c>
      <c r="AS26" s="8">
        <f>AQ26*B26</f>
        <v>765</v>
      </c>
      <c r="AT26" s="9">
        <f>AR26*C26</f>
        <v>225</v>
      </c>
      <c r="AU26" s="25">
        <f>ROUND(AVERAGE(D26,H26,L26,P26,T26,AA26,AE26,AI26,AM26,AQ26),2)</f>
        <v>0.51</v>
      </c>
      <c r="AV26" s="8">
        <f>ROUND(AVERAGE(E26,I26,M26,Q26,U26,AB26,AF26,AJ26,AN26,AR26),2)</f>
        <v>0.51</v>
      </c>
      <c r="AW26" s="8">
        <f>AU26*B26</f>
        <v>867</v>
      </c>
      <c r="AX26" s="9">
        <f>AV26*C26</f>
        <v>255</v>
      </c>
    </row>
    <row r="27" spans="1:50" s="1" customFormat="1" ht="19.5" customHeight="1">
      <c r="A27" s="3">
        <f t="shared" si="9"/>
        <v>23</v>
      </c>
      <c r="B27" s="7">
        <v>1500</v>
      </c>
      <c r="C27" s="21">
        <v>300</v>
      </c>
      <c r="D27" s="25">
        <v>0.17</v>
      </c>
      <c r="E27" s="8">
        <v>0.17</v>
      </c>
      <c r="F27" s="8">
        <f t="shared" si="1"/>
        <v>255.00000000000003</v>
      </c>
      <c r="G27" s="9">
        <f>(E27*C27)</f>
        <v>51.00000000000001</v>
      </c>
      <c r="H27" s="25">
        <v>0.18</v>
      </c>
      <c r="I27" s="8">
        <v>0.18</v>
      </c>
      <c r="J27" s="8">
        <f t="shared" si="8"/>
        <v>270</v>
      </c>
      <c r="K27" s="9">
        <f t="shared" si="5"/>
        <v>54</v>
      </c>
      <c r="L27" s="24">
        <v>0.12</v>
      </c>
      <c r="M27" s="8">
        <v>0.12</v>
      </c>
      <c r="N27" s="8">
        <f t="shared" si="10"/>
        <v>180</v>
      </c>
      <c r="O27" s="9">
        <f>M27*C27</f>
        <v>36</v>
      </c>
      <c r="P27" s="25">
        <v>0.1</v>
      </c>
      <c r="Q27" s="8">
        <v>0.1</v>
      </c>
      <c r="R27" s="8">
        <f>P27*B27</f>
        <v>150</v>
      </c>
      <c r="S27" s="9">
        <f>Q27*C27</f>
        <v>30</v>
      </c>
      <c r="T27" s="25"/>
      <c r="U27" s="8"/>
      <c r="V27" s="8"/>
      <c r="W27" s="9"/>
      <c r="X27" s="65">
        <f>SUM(X26,1)</f>
        <v>23</v>
      </c>
      <c r="Y27" s="21">
        <v>1500</v>
      </c>
      <c r="Z27" s="57">
        <v>300</v>
      </c>
      <c r="AA27" s="24"/>
      <c r="AB27" s="8"/>
      <c r="AC27" s="8"/>
      <c r="AD27" s="9"/>
      <c r="AE27" s="25"/>
      <c r="AF27" s="8"/>
      <c r="AG27" s="8"/>
      <c r="AH27" s="9"/>
      <c r="AI27" s="25"/>
      <c r="AJ27" s="8"/>
      <c r="AK27" s="8"/>
      <c r="AL27" s="9"/>
      <c r="AM27" s="25"/>
      <c r="AN27" s="8"/>
      <c r="AO27" s="8"/>
      <c r="AP27" s="9"/>
      <c r="AQ27" s="25"/>
      <c r="AR27" s="8"/>
      <c r="AS27" s="8"/>
      <c r="AT27" s="9"/>
      <c r="AU27" s="25">
        <f>ROUND(AVERAGE(D27,H27,L27,P27,T27,AA27,AE27,AI27,AM27,AQ27),2)</f>
        <v>0.14</v>
      </c>
      <c r="AV27" s="8">
        <f>ROUND(AVERAGE(E27,I27,M27,Q27,U27,AB27,AF27,AJ27,AN27,AR27),2)</f>
        <v>0.14</v>
      </c>
      <c r="AW27" s="8">
        <f>AU27*B27</f>
        <v>210.00000000000003</v>
      </c>
      <c r="AX27" s="9">
        <f>AV27*C27</f>
        <v>42.00000000000001</v>
      </c>
    </row>
    <row r="28" spans="1:50" s="1" customFormat="1" ht="19.5" customHeight="1">
      <c r="A28" s="3">
        <f t="shared" si="9"/>
        <v>24</v>
      </c>
      <c r="B28" s="7">
        <v>100</v>
      </c>
      <c r="C28" s="21"/>
      <c r="D28" s="25">
        <v>4.78</v>
      </c>
      <c r="E28" s="8"/>
      <c r="F28" s="8">
        <f t="shared" si="1"/>
        <v>478</v>
      </c>
      <c r="G28" s="9"/>
      <c r="H28" s="25">
        <v>3</v>
      </c>
      <c r="I28" s="8"/>
      <c r="J28" s="8">
        <f t="shared" si="8"/>
        <v>300</v>
      </c>
      <c r="K28" s="9"/>
      <c r="L28" s="24">
        <v>11.02</v>
      </c>
      <c r="M28" s="8"/>
      <c r="N28" s="8">
        <f t="shared" si="10"/>
        <v>1102</v>
      </c>
      <c r="O28" s="9"/>
      <c r="P28" s="25">
        <v>2.9</v>
      </c>
      <c r="Q28" s="8"/>
      <c r="R28" s="8">
        <f>P28*B28</f>
        <v>290</v>
      </c>
      <c r="S28" s="9"/>
      <c r="T28" s="25"/>
      <c r="U28" s="8"/>
      <c r="V28" s="8"/>
      <c r="W28" s="9"/>
      <c r="X28" s="65">
        <f>SUM(X27,1)</f>
        <v>24</v>
      </c>
      <c r="Y28" s="21">
        <v>100</v>
      </c>
      <c r="Z28" s="57"/>
      <c r="AA28" s="24"/>
      <c r="AB28" s="8"/>
      <c r="AC28" s="8"/>
      <c r="AD28" s="9"/>
      <c r="AE28" s="25"/>
      <c r="AF28" s="8"/>
      <c r="AG28" s="8"/>
      <c r="AH28" s="9"/>
      <c r="AI28" s="25"/>
      <c r="AJ28" s="8"/>
      <c r="AK28" s="8"/>
      <c r="AL28" s="9"/>
      <c r="AM28" s="25"/>
      <c r="AN28" s="8"/>
      <c r="AO28" s="8"/>
      <c r="AP28" s="9"/>
      <c r="AQ28" s="25">
        <v>4</v>
      </c>
      <c r="AR28" s="8"/>
      <c r="AS28" s="8">
        <f>AQ28*B28</f>
        <v>400</v>
      </c>
      <c r="AT28" s="9"/>
      <c r="AU28" s="25">
        <f>ROUND(AVERAGE(D28,H28,L28,P28,T28,AA28,AE28,AI28,AM28,AQ28),2)</f>
        <v>5.14</v>
      </c>
      <c r="AV28" s="8"/>
      <c r="AW28" s="8">
        <f>AU28*B28</f>
        <v>514</v>
      </c>
      <c r="AX28" s="9">
        <f>AV28*C28</f>
        <v>0</v>
      </c>
    </row>
    <row r="29" spans="1:50" s="1" customFormat="1" ht="19.5" customHeight="1">
      <c r="A29" s="3">
        <f t="shared" si="9"/>
        <v>25</v>
      </c>
      <c r="B29" s="7">
        <v>100</v>
      </c>
      <c r="C29" s="21"/>
      <c r="D29" s="25"/>
      <c r="E29" s="8"/>
      <c r="F29" s="8"/>
      <c r="G29" s="9"/>
      <c r="H29" s="25"/>
      <c r="I29" s="8"/>
      <c r="J29" s="8"/>
      <c r="K29" s="9"/>
      <c r="L29" s="24">
        <v>14.9</v>
      </c>
      <c r="M29" s="8"/>
      <c r="N29" s="8">
        <f t="shared" si="10"/>
        <v>1490</v>
      </c>
      <c r="O29" s="9"/>
      <c r="P29" s="25"/>
      <c r="Q29" s="8"/>
      <c r="R29" s="8"/>
      <c r="S29" s="9"/>
      <c r="T29" s="25"/>
      <c r="U29" s="8"/>
      <c r="V29" s="8"/>
      <c r="W29" s="9"/>
      <c r="X29" s="65">
        <f>SUM(X28,1)</f>
        <v>25</v>
      </c>
      <c r="Y29" s="21">
        <v>100</v>
      </c>
      <c r="Z29" s="57"/>
      <c r="AA29" s="24"/>
      <c r="AB29" s="8"/>
      <c r="AC29" s="8"/>
      <c r="AD29" s="9"/>
      <c r="AE29" s="25"/>
      <c r="AF29" s="8"/>
      <c r="AG29" s="8"/>
      <c r="AH29" s="9"/>
      <c r="AI29" s="25"/>
      <c r="AJ29" s="8"/>
      <c r="AK29" s="8"/>
      <c r="AL29" s="9"/>
      <c r="AM29" s="25"/>
      <c r="AN29" s="8"/>
      <c r="AO29" s="8"/>
      <c r="AP29" s="9"/>
      <c r="AQ29" s="25">
        <v>17</v>
      </c>
      <c r="AR29" s="8"/>
      <c r="AS29" s="8">
        <f>AQ29*B29</f>
        <v>1700</v>
      </c>
      <c r="AT29" s="9"/>
      <c r="AU29" s="25">
        <f>ROUND(AVERAGE(D29,H29,L29,P29,T29,AA29,AE29,AI29,AM29,AQ29),2)</f>
        <v>15.95</v>
      </c>
      <c r="AV29" s="8"/>
      <c r="AW29" s="8">
        <f>AU29*B29</f>
        <v>1595</v>
      </c>
      <c r="AX29" s="9">
        <f>AV29*C29</f>
        <v>0</v>
      </c>
    </row>
    <row r="30" spans="1:50" s="1" customFormat="1" ht="19.5" customHeight="1">
      <c r="A30" s="3">
        <f t="shared" si="9"/>
        <v>26</v>
      </c>
      <c r="B30" s="7">
        <v>1500</v>
      </c>
      <c r="C30" s="21">
        <v>1000</v>
      </c>
      <c r="D30" s="25"/>
      <c r="E30" s="8"/>
      <c r="F30" s="8"/>
      <c r="G30" s="9"/>
      <c r="H30" s="25">
        <v>8.5</v>
      </c>
      <c r="I30" s="8">
        <v>8.5</v>
      </c>
      <c r="J30" s="8">
        <f>H30*B30</f>
        <v>12750</v>
      </c>
      <c r="K30" s="9">
        <f t="shared" si="5"/>
        <v>8500</v>
      </c>
      <c r="L30" s="24">
        <v>7.7</v>
      </c>
      <c r="M30" s="8">
        <v>7.7</v>
      </c>
      <c r="N30" s="8">
        <f t="shared" si="10"/>
        <v>11550</v>
      </c>
      <c r="O30" s="9">
        <f>M30*C30</f>
        <v>7700</v>
      </c>
      <c r="P30" s="25"/>
      <c r="Q30" s="8"/>
      <c r="R30" s="8"/>
      <c r="S30" s="9"/>
      <c r="T30" s="25"/>
      <c r="U30" s="8"/>
      <c r="V30" s="8"/>
      <c r="W30" s="9"/>
      <c r="X30" s="65">
        <f>SUM(X29,1)</f>
        <v>26</v>
      </c>
      <c r="Y30" s="21">
        <v>1500</v>
      </c>
      <c r="Z30" s="57">
        <v>1000</v>
      </c>
      <c r="AA30" s="24"/>
      <c r="AB30" s="8"/>
      <c r="AC30" s="8"/>
      <c r="AD30" s="9"/>
      <c r="AE30" s="25"/>
      <c r="AF30" s="8"/>
      <c r="AG30" s="8"/>
      <c r="AH30" s="9"/>
      <c r="AI30" s="25"/>
      <c r="AJ30" s="8"/>
      <c r="AK30" s="8"/>
      <c r="AL30" s="9"/>
      <c r="AM30" s="25"/>
      <c r="AN30" s="8"/>
      <c r="AO30" s="8"/>
      <c r="AP30" s="9"/>
      <c r="AQ30" s="25">
        <v>8.5</v>
      </c>
      <c r="AR30" s="8">
        <v>8.5</v>
      </c>
      <c r="AS30" s="8">
        <f>AQ30*B30</f>
        <v>12750</v>
      </c>
      <c r="AT30" s="9">
        <f>AR30*C30</f>
        <v>8500</v>
      </c>
      <c r="AU30" s="25">
        <f>ROUND(AVERAGE(D30,H30,L30,P30,T30,AA30,AE30,AI30,AM30,AQ30),2)</f>
        <v>8.23</v>
      </c>
      <c r="AV30" s="8">
        <f>ROUND(AVERAGE(E30,I30,M30,Q30,U30,AB30,AF30,AJ30,AN30,AR30),2)</f>
        <v>8.23</v>
      </c>
      <c r="AW30" s="8">
        <f>AU30*B30</f>
        <v>12345</v>
      </c>
      <c r="AX30" s="9">
        <f>AV30*C30</f>
        <v>8230</v>
      </c>
    </row>
    <row r="31" spans="1:50" s="1" customFormat="1" ht="19.5" customHeight="1">
      <c r="A31" s="3">
        <v>27</v>
      </c>
      <c r="B31" s="7">
        <v>700</v>
      </c>
      <c r="C31" s="21"/>
      <c r="D31" s="25"/>
      <c r="E31" s="8"/>
      <c r="F31" s="8"/>
      <c r="G31" s="9"/>
      <c r="H31" s="25"/>
      <c r="I31" s="8"/>
      <c r="J31" s="8"/>
      <c r="K31" s="9"/>
      <c r="L31" s="24">
        <v>8.19</v>
      </c>
      <c r="M31" s="8"/>
      <c r="N31" s="8">
        <f t="shared" si="10"/>
        <v>5733</v>
      </c>
      <c r="O31" s="9"/>
      <c r="P31" s="25"/>
      <c r="Q31" s="8"/>
      <c r="R31" s="8"/>
      <c r="S31" s="9"/>
      <c r="T31" s="25"/>
      <c r="U31" s="8"/>
      <c r="V31" s="8"/>
      <c r="W31" s="9"/>
      <c r="X31" s="65">
        <v>27</v>
      </c>
      <c r="Y31" s="21">
        <v>700</v>
      </c>
      <c r="Z31" s="57"/>
      <c r="AA31" s="24"/>
      <c r="AB31" s="8"/>
      <c r="AC31" s="8"/>
      <c r="AD31" s="9"/>
      <c r="AE31" s="25"/>
      <c r="AF31" s="8"/>
      <c r="AG31" s="8"/>
      <c r="AH31" s="9"/>
      <c r="AI31" s="25"/>
      <c r="AJ31" s="8"/>
      <c r="AK31" s="8"/>
      <c r="AL31" s="9"/>
      <c r="AM31" s="25"/>
      <c r="AN31" s="8"/>
      <c r="AO31" s="8"/>
      <c r="AP31" s="9"/>
      <c r="AQ31" s="25">
        <v>9.4</v>
      </c>
      <c r="AR31" s="8"/>
      <c r="AS31" s="8">
        <f>AQ31*B31</f>
        <v>6580</v>
      </c>
      <c r="AT31" s="9"/>
      <c r="AU31" s="25">
        <f>ROUND(AVERAGE(D31,H31,L31,P31,T31,AA31,AE31,AI31,AM31,AQ31),2)</f>
        <v>8.8</v>
      </c>
      <c r="AV31" s="8"/>
      <c r="AW31" s="8">
        <f>AU31*B31</f>
        <v>6160.000000000001</v>
      </c>
      <c r="AX31" s="9">
        <f>AV31*C31</f>
        <v>0</v>
      </c>
    </row>
    <row r="32" spans="1:50" s="1" customFormat="1" ht="19.5" customHeight="1">
      <c r="A32" s="3">
        <f t="shared" si="9"/>
        <v>28</v>
      </c>
      <c r="B32" s="7">
        <v>3000</v>
      </c>
      <c r="C32" s="21"/>
      <c r="D32" s="25">
        <v>0.72</v>
      </c>
      <c r="E32" s="8"/>
      <c r="F32" s="8">
        <f t="shared" si="1"/>
        <v>2160</v>
      </c>
      <c r="G32" s="9"/>
      <c r="H32" s="25">
        <v>0.39</v>
      </c>
      <c r="I32" s="8"/>
      <c r="J32" s="8">
        <f aca="true" t="shared" si="11" ref="J32:J38">H32*B32</f>
        <v>1170</v>
      </c>
      <c r="K32" s="9"/>
      <c r="L32" s="24">
        <v>0.43</v>
      </c>
      <c r="M32" s="8"/>
      <c r="N32" s="8">
        <f t="shared" si="10"/>
        <v>1290</v>
      </c>
      <c r="O32" s="9"/>
      <c r="P32" s="25">
        <v>0.37</v>
      </c>
      <c r="Q32" s="8"/>
      <c r="R32" s="8">
        <f aca="true" t="shared" si="12" ref="R32:R37">P32*B32</f>
        <v>1110</v>
      </c>
      <c r="S32" s="9"/>
      <c r="T32" s="25">
        <v>0.88</v>
      </c>
      <c r="U32" s="8"/>
      <c r="V32" s="8">
        <f t="shared" si="4"/>
        <v>2640</v>
      </c>
      <c r="W32" s="9"/>
      <c r="X32" s="65">
        <f aca="true" t="shared" si="13" ref="X32:X42">SUM(X31,1)</f>
        <v>28</v>
      </c>
      <c r="Y32" s="21">
        <v>3000</v>
      </c>
      <c r="Z32" s="57"/>
      <c r="AA32" s="24"/>
      <c r="AB32" s="8"/>
      <c r="AC32" s="8"/>
      <c r="AD32" s="9"/>
      <c r="AE32" s="25"/>
      <c r="AF32" s="8"/>
      <c r="AG32" s="8"/>
      <c r="AH32" s="9"/>
      <c r="AI32" s="25"/>
      <c r="AJ32" s="8"/>
      <c r="AK32" s="8"/>
      <c r="AL32" s="9"/>
      <c r="AM32" s="25"/>
      <c r="AN32" s="8"/>
      <c r="AO32" s="8"/>
      <c r="AP32" s="9"/>
      <c r="AQ32" s="25">
        <v>0.42</v>
      </c>
      <c r="AR32" s="8"/>
      <c r="AS32" s="8">
        <f>AQ32*B32</f>
        <v>1260</v>
      </c>
      <c r="AT32" s="9"/>
      <c r="AU32" s="25">
        <f>ROUND(AVERAGE(D32,H32,L32,P32,T32,AA32,AE32,AI32,AM32,AQ32),2)</f>
        <v>0.54</v>
      </c>
      <c r="AV32" s="8"/>
      <c r="AW32" s="8">
        <f>AU32*B32</f>
        <v>1620</v>
      </c>
      <c r="AX32" s="9">
        <f>AV32*C32</f>
        <v>0</v>
      </c>
    </row>
    <row r="33" spans="1:50" s="1" customFormat="1" ht="19.5" customHeight="1">
      <c r="A33" s="3">
        <f t="shared" si="9"/>
        <v>29</v>
      </c>
      <c r="B33" s="7">
        <v>3000</v>
      </c>
      <c r="C33" s="21"/>
      <c r="D33" s="25">
        <v>1.08</v>
      </c>
      <c r="E33" s="8"/>
      <c r="F33" s="8">
        <f t="shared" si="1"/>
        <v>3240</v>
      </c>
      <c r="G33" s="9"/>
      <c r="H33" s="25">
        <v>0.95</v>
      </c>
      <c r="I33" s="8"/>
      <c r="J33" s="8">
        <f t="shared" si="11"/>
        <v>2850</v>
      </c>
      <c r="K33" s="9"/>
      <c r="L33" s="24"/>
      <c r="M33" s="8"/>
      <c r="N33" s="8"/>
      <c r="O33" s="9"/>
      <c r="P33" s="25">
        <v>0.8</v>
      </c>
      <c r="Q33" s="8"/>
      <c r="R33" s="8">
        <f t="shared" si="12"/>
        <v>2400</v>
      </c>
      <c r="S33" s="9"/>
      <c r="T33" s="25">
        <v>0.7</v>
      </c>
      <c r="U33" s="8"/>
      <c r="V33" s="8">
        <f t="shared" si="4"/>
        <v>2100</v>
      </c>
      <c r="W33" s="9"/>
      <c r="X33" s="65">
        <f t="shared" si="13"/>
        <v>29</v>
      </c>
      <c r="Y33" s="21">
        <v>3000</v>
      </c>
      <c r="Z33" s="57"/>
      <c r="AA33" s="24"/>
      <c r="AB33" s="8"/>
      <c r="AC33" s="8"/>
      <c r="AD33" s="9"/>
      <c r="AE33" s="25"/>
      <c r="AF33" s="8"/>
      <c r="AG33" s="8"/>
      <c r="AH33" s="9"/>
      <c r="AI33" s="25"/>
      <c r="AJ33" s="8"/>
      <c r="AK33" s="8"/>
      <c r="AL33" s="9"/>
      <c r="AM33" s="25"/>
      <c r="AN33" s="8"/>
      <c r="AO33" s="8"/>
      <c r="AP33" s="9"/>
      <c r="AQ33" s="25"/>
      <c r="AR33" s="8"/>
      <c r="AS33" s="8"/>
      <c r="AT33" s="9"/>
      <c r="AU33" s="25">
        <f>ROUND(AVERAGE(D33,H33,L33,P33,T33,AA33,AE33,AI33,AM33,AQ33),2)</f>
        <v>0.88</v>
      </c>
      <c r="AV33" s="8"/>
      <c r="AW33" s="8">
        <f>AU33*B33</f>
        <v>2640</v>
      </c>
      <c r="AX33" s="9">
        <v>0</v>
      </c>
    </row>
    <row r="34" spans="1:50" s="1" customFormat="1" ht="19.5" customHeight="1">
      <c r="A34" s="3">
        <f t="shared" si="9"/>
        <v>30</v>
      </c>
      <c r="B34" s="7">
        <v>100</v>
      </c>
      <c r="C34" s="21"/>
      <c r="D34" s="25"/>
      <c r="E34" s="8"/>
      <c r="F34" s="8"/>
      <c r="G34" s="9"/>
      <c r="H34" s="25">
        <v>15</v>
      </c>
      <c r="I34" s="8"/>
      <c r="J34" s="8">
        <f t="shared" si="11"/>
        <v>1500</v>
      </c>
      <c r="K34" s="9"/>
      <c r="L34" s="24">
        <v>18.03</v>
      </c>
      <c r="M34" s="8"/>
      <c r="N34" s="8">
        <f>L34*B34</f>
        <v>1803</v>
      </c>
      <c r="O34" s="9"/>
      <c r="P34" s="25">
        <v>2.64</v>
      </c>
      <c r="Q34" s="8"/>
      <c r="R34" s="8">
        <f t="shared" si="12"/>
        <v>264</v>
      </c>
      <c r="S34" s="9"/>
      <c r="T34" s="25">
        <v>17.58</v>
      </c>
      <c r="U34" s="8"/>
      <c r="V34" s="8">
        <f t="shared" si="4"/>
        <v>1757.9999999999998</v>
      </c>
      <c r="W34" s="9"/>
      <c r="X34" s="65">
        <f t="shared" si="13"/>
        <v>30</v>
      </c>
      <c r="Y34" s="21">
        <v>100</v>
      </c>
      <c r="Z34" s="57"/>
      <c r="AA34" s="24"/>
      <c r="AB34" s="8"/>
      <c r="AC34" s="8"/>
      <c r="AD34" s="9"/>
      <c r="AE34" s="25"/>
      <c r="AF34" s="8"/>
      <c r="AG34" s="8"/>
      <c r="AH34" s="9"/>
      <c r="AI34" s="25"/>
      <c r="AJ34" s="8"/>
      <c r="AK34" s="8"/>
      <c r="AL34" s="9"/>
      <c r="AM34" s="25"/>
      <c r="AN34" s="8"/>
      <c r="AO34" s="8"/>
      <c r="AP34" s="9"/>
      <c r="AQ34" s="25"/>
      <c r="AR34" s="8"/>
      <c r="AS34" s="8"/>
      <c r="AT34" s="9"/>
      <c r="AU34" s="25">
        <f>ROUND(AVERAGE(D34,H34,L34,P34,T34,AA34,AE34,AI34,AM34,AQ34),2)</f>
        <v>13.31</v>
      </c>
      <c r="AV34" s="8"/>
      <c r="AW34" s="8">
        <f>AU34*B34</f>
        <v>1331</v>
      </c>
      <c r="AX34" s="9">
        <v>0</v>
      </c>
    </row>
    <row r="35" spans="1:50" s="1" customFormat="1" ht="19.5" customHeight="1">
      <c r="A35" s="3">
        <f t="shared" si="9"/>
        <v>31</v>
      </c>
      <c r="B35" s="7">
        <v>700</v>
      </c>
      <c r="C35" s="21">
        <v>200</v>
      </c>
      <c r="D35" s="25">
        <v>1.61</v>
      </c>
      <c r="E35" s="8">
        <v>1.61</v>
      </c>
      <c r="F35" s="8">
        <f t="shared" si="1"/>
        <v>1127</v>
      </c>
      <c r="G35" s="9">
        <f>(E35*C35)</f>
        <v>322</v>
      </c>
      <c r="H35" s="25">
        <v>1</v>
      </c>
      <c r="I35" s="8">
        <v>1</v>
      </c>
      <c r="J35" s="8">
        <f t="shared" si="11"/>
        <v>700</v>
      </c>
      <c r="K35" s="9">
        <f t="shared" si="5"/>
        <v>200</v>
      </c>
      <c r="L35" s="24">
        <v>0.76</v>
      </c>
      <c r="M35" s="8">
        <v>0.76</v>
      </c>
      <c r="N35" s="8">
        <f>L35*B35</f>
        <v>532</v>
      </c>
      <c r="O35" s="9">
        <f>M35*C35</f>
        <v>152</v>
      </c>
      <c r="P35" s="25">
        <v>0.6</v>
      </c>
      <c r="Q35" s="8">
        <v>0.6</v>
      </c>
      <c r="R35" s="8">
        <f t="shared" si="12"/>
        <v>420</v>
      </c>
      <c r="S35" s="9">
        <f>Q35*C35</f>
        <v>120</v>
      </c>
      <c r="T35" s="25">
        <v>0.88</v>
      </c>
      <c r="U35" s="8">
        <v>0.88</v>
      </c>
      <c r="V35" s="8">
        <f t="shared" si="4"/>
        <v>616</v>
      </c>
      <c r="W35" s="9">
        <f t="shared" si="6"/>
        <v>176</v>
      </c>
      <c r="X35" s="65">
        <f t="shared" si="13"/>
        <v>31</v>
      </c>
      <c r="Y35" s="21">
        <v>700</v>
      </c>
      <c r="Z35" s="57">
        <v>200</v>
      </c>
      <c r="AA35" s="24"/>
      <c r="AB35" s="8"/>
      <c r="AC35" s="8"/>
      <c r="AD35" s="9"/>
      <c r="AE35" s="25"/>
      <c r="AF35" s="8"/>
      <c r="AG35" s="8"/>
      <c r="AH35" s="9"/>
      <c r="AI35" s="25"/>
      <c r="AJ35" s="8"/>
      <c r="AK35" s="8"/>
      <c r="AL35" s="9"/>
      <c r="AM35" s="25"/>
      <c r="AN35" s="8"/>
      <c r="AO35" s="8"/>
      <c r="AP35" s="9"/>
      <c r="AQ35" s="25">
        <v>0.89</v>
      </c>
      <c r="AR35" s="8">
        <v>0.89</v>
      </c>
      <c r="AS35" s="8">
        <f>AQ35*B35</f>
        <v>623</v>
      </c>
      <c r="AT35" s="9">
        <f>AR35*C35</f>
        <v>178</v>
      </c>
      <c r="AU35" s="25">
        <f>ROUND(AVERAGE(D35,H35,L35,P35,T35,AA35,AE35,AI35,AM35,AQ35),2)</f>
        <v>0.96</v>
      </c>
      <c r="AV35" s="8">
        <f>ROUND(AVERAGE(E35,I35,M35,Q35,U35,AB35,AF35,AJ35,AN35,AR35),2)</f>
        <v>0.96</v>
      </c>
      <c r="AW35" s="8">
        <f>AU35*B35</f>
        <v>672</v>
      </c>
      <c r="AX35" s="9">
        <f>AV35*C35</f>
        <v>192</v>
      </c>
    </row>
    <row r="36" spans="1:50" s="1" customFormat="1" ht="19.5" customHeight="1">
      <c r="A36" s="3">
        <f t="shared" si="9"/>
        <v>32</v>
      </c>
      <c r="B36" s="7">
        <v>700</v>
      </c>
      <c r="C36" s="21">
        <v>200</v>
      </c>
      <c r="D36" s="25">
        <v>1.61</v>
      </c>
      <c r="E36" s="8">
        <v>1.61</v>
      </c>
      <c r="F36" s="8">
        <f t="shared" si="1"/>
        <v>1127</v>
      </c>
      <c r="G36" s="9">
        <f>(E36*C36)</f>
        <v>322</v>
      </c>
      <c r="H36" s="25">
        <v>1</v>
      </c>
      <c r="I36" s="8">
        <v>1</v>
      </c>
      <c r="J36" s="8">
        <f t="shared" si="11"/>
        <v>700</v>
      </c>
      <c r="K36" s="9">
        <f t="shared" si="5"/>
        <v>200</v>
      </c>
      <c r="L36" s="26">
        <v>0.76</v>
      </c>
      <c r="M36" s="8">
        <v>0.76</v>
      </c>
      <c r="N36" s="8">
        <f>L36*B36</f>
        <v>532</v>
      </c>
      <c r="O36" s="9">
        <f>M36*C36</f>
        <v>152</v>
      </c>
      <c r="P36" s="25">
        <v>0.6</v>
      </c>
      <c r="Q36" s="8">
        <v>0.6</v>
      </c>
      <c r="R36" s="8">
        <f t="shared" si="12"/>
        <v>420</v>
      </c>
      <c r="S36" s="9">
        <f>Q36*C36</f>
        <v>120</v>
      </c>
      <c r="T36" s="25">
        <v>0.88</v>
      </c>
      <c r="U36" s="8">
        <v>0.88</v>
      </c>
      <c r="V36" s="8">
        <f t="shared" si="4"/>
        <v>616</v>
      </c>
      <c r="W36" s="9">
        <f t="shared" si="6"/>
        <v>176</v>
      </c>
      <c r="X36" s="65">
        <f t="shared" si="13"/>
        <v>32</v>
      </c>
      <c r="Y36" s="21">
        <v>700</v>
      </c>
      <c r="Z36" s="57">
        <v>200</v>
      </c>
      <c r="AA36" s="24"/>
      <c r="AB36" s="8"/>
      <c r="AC36" s="8"/>
      <c r="AD36" s="9"/>
      <c r="AE36" s="25"/>
      <c r="AF36" s="8"/>
      <c r="AG36" s="8"/>
      <c r="AH36" s="9"/>
      <c r="AI36" s="25"/>
      <c r="AJ36" s="8"/>
      <c r="AK36" s="8"/>
      <c r="AL36" s="9"/>
      <c r="AM36" s="25"/>
      <c r="AN36" s="8"/>
      <c r="AO36" s="8"/>
      <c r="AP36" s="9"/>
      <c r="AQ36" s="25">
        <v>0.89</v>
      </c>
      <c r="AR36" s="8">
        <v>0.89</v>
      </c>
      <c r="AS36" s="8">
        <f>AQ36*B36</f>
        <v>623</v>
      </c>
      <c r="AT36" s="9">
        <f>AR36*C36</f>
        <v>178</v>
      </c>
      <c r="AU36" s="25">
        <f>ROUND(AVERAGE(D36,H36,L36,P36,T36,AA36,AE36,AI36,AM36,AQ36),2)</f>
        <v>0.96</v>
      </c>
      <c r="AV36" s="8">
        <f>ROUND(AVERAGE(E36,I36,M36,Q36,U36,AB36,AF36,AJ36,AN36,AR36),2)</f>
        <v>0.96</v>
      </c>
      <c r="AW36" s="8">
        <f>AU36*B36</f>
        <v>672</v>
      </c>
      <c r="AX36" s="9">
        <f>AV36*C36</f>
        <v>192</v>
      </c>
    </row>
    <row r="37" spans="1:50" s="1" customFormat="1" ht="19.5" customHeight="1">
      <c r="A37" s="3">
        <f t="shared" si="9"/>
        <v>33</v>
      </c>
      <c r="B37" s="7">
        <v>1600</v>
      </c>
      <c r="C37" s="21"/>
      <c r="D37" s="25">
        <v>2.69</v>
      </c>
      <c r="E37" s="8"/>
      <c r="F37" s="8">
        <f t="shared" si="1"/>
        <v>4304</v>
      </c>
      <c r="G37" s="9"/>
      <c r="H37" s="25">
        <v>2.1</v>
      </c>
      <c r="I37" s="8"/>
      <c r="J37" s="8">
        <f t="shared" si="11"/>
        <v>3360</v>
      </c>
      <c r="K37" s="9"/>
      <c r="L37" s="24">
        <v>2.14</v>
      </c>
      <c r="M37" s="8"/>
      <c r="N37" s="8">
        <f>L37*B37</f>
        <v>3424</v>
      </c>
      <c r="O37" s="9"/>
      <c r="P37" s="25">
        <v>2.11</v>
      </c>
      <c r="Q37" s="8"/>
      <c r="R37" s="8">
        <f t="shared" si="12"/>
        <v>3376</v>
      </c>
      <c r="S37" s="9"/>
      <c r="T37" s="25">
        <v>1.95</v>
      </c>
      <c r="U37" s="8"/>
      <c r="V37" s="8">
        <f t="shared" si="4"/>
        <v>3120</v>
      </c>
      <c r="W37" s="9"/>
      <c r="X37" s="65">
        <f t="shared" si="13"/>
        <v>33</v>
      </c>
      <c r="Y37" s="21">
        <v>1600</v>
      </c>
      <c r="Z37" s="57"/>
      <c r="AA37" s="24"/>
      <c r="AB37" s="8"/>
      <c r="AC37" s="8"/>
      <c r="AD37" s="9"/>
      <c r="AE37" s="25"/>
      <c r="AF37" s="8"/>
      <c r="AG37" s="8"/>
      <c r="AH37" s="9"/>
      <c r="AI37" s="25"/>
      <c r="AJ37" s="8"/>
      <c r="AK37" s="8"/>
      <c r="AL37" s="9"/>
      <c r="AM37" s="25"/>
      <c r="AN37" s="8"/>
      <c r="AO37" s="8"/>
      <c r="AP37" s="9"/>
      <c r="AQ37" s="25">
        <v>2.3</v>
      </c>
      <c r="AR37" s="8"/>
      <c r="AS37" s="8">
        <f>AQ37*B37</f>
        <v>3679.9999999999995</v>
      </c>
      <c r="AT37" s="9"/>
      <c r="AU37" s="25">
        <f>ROUND(AVERAGE(D37,H37,L37,P37,T37,AA37,AE37,AI37,AM37,AQ37),2)</f>
        <v>2.22</v>
      </c>
      <c r="AV37" s="8"/>
      <c r="AW37" s="8">
        <f>AU37*B37</f>
        <v>3552.0000000000005</v>
      </c>
      <c r="AX37" s="9">
        <f>AV37*C37</f>
        <v>0</v>
      </c>
    </row>
    <row r="38" spans="1:50" s="1" customFormat="1" ht="19.5" customHeight="1">
      <c r="A38" s="3">
        <f t="shared" si="9"/>
        <v>34</v>
      </c>
      <c r="B38" s="7">
        <v>5000</v>
      </c>
      <c r="C38" s="21">
        <v>1000</v>
      </c>
      <c r="D38" s="25"/>
      <c r="E38" s="8"/>
      <c r="F38" s="8"/>
      <c r="G38" s="9"/>
      <c r="H38" s="25">
        <v>0.2</v>
      </c>
      <c r="I38" s="8">
        <v>0.2</v>
      </c>
      <c r="J38" s="8">
        <f t="shared" si="11"/>
        <v>1000</v>
      </c>
      <c r="K38" s="9">
        <f t="shared" si="5"/>
        <v>200</v>
      </c>
      <c r="L38" s="27"/>
      <c r="M38" s="8"/>
      <c r="N38" s="8"/>
      <c r="O38" s="9"/>
      <c r="P38" s="25"/>
      <c r="Q38" s="8"/>
      <c r="R38" s="8"/>
      <c r="S38" s="9"/>
      <c r="T38" s="25"/>
      <c r="U38" s="8"/>
      <c r="V38" s="8">
        <f t="shared" si="4"/>
        <v>0</v>
      </c>
      <c r="W38" s="9"/>
      <c r="X38" s="65">
        <f t="shared" si="13"/>
        <v>34</v>
      </c>
      <c r="Y38" s="21">
        <v>5000</v>
      </c>
      <c r="Z38" s="57">
        <v>1000</v>
      </c>
      <c r="AA38" s="24"/>
      <c r="AB38" s="8"/>
      <c r="AC38" s="8"/>
      <c r="AD38" s="9"/>
      <c r="AE38" s="25"/>
      <c r="AF38" s="8"/>
      <c r="AG38" s="8"/>
      <c r="AH38" s="9"/>
      <c r="AI38" s="25"/>
      <c r="AJ38" s="8"/>
      <c r="AK38" s="8"/>
      <c r="AL38" s="9"/>
      <c r="AM38" s="25"/>
      <c r="AN38" s="8"/>
      <c r="AO38" s="8"/>
      <c r="AP38" s="9"/>
      <c r="AQ38" s="25"/>
      <c r="AR38" s="8"/>
      <c r="AS38" s="8"/>
      <c r="AT38" s="9"/>
      <c r="AU38" s="25">
        <f>ROUND(AVERAGE(D38,H38,L38,P38,T38,AA38,AE38,AI38,AM38,AQ38),2)</f>
        <v>0.2</v>
      </c>
      <c r="AV38" s="8">
        <f>ROUND(AVERAGE(E38,I38,M38,Q38,U38,AB38,AF38,AJ38,AN38,AR38),2)</f>
        <v>0.2</v>
      </c>
      <c r="AW38" s="8">
        <f>AU38*B38</f>
        <v>1000</v>
      </c>
      <c r="AX38" s="9">
        <f>AV38*C38</f>
        <v>200</v>
      </c>
    </row>
    <row r="39" spans="1:50" s="1" customFormat="1" ht="19.5" customHeight="1">
      <c r="A39" s="3">
        <f t="shared" si="9"/>
        <v>35</v>
      </c>
      <c r="B39" s="7">
        <v>100</v>
      </c>
      <c r="C39" s="21"/>
      <c r="D39" s="25">
        <v>2.82</v>
      </c>
      <c r="E39" s="8"/>
      <c r="F39" s="8">
        <f t="shared" si="1"/>
        <v>282</v>
      </c>
      <c r="G39" s="9"/>
      <c r="H39" s="25"/>
      <c r="I39" s="8"/>
      <c r="J39" s="8"/>
      <c r="K39" s="9"/>
      <c r="L39" s="27">
        <v>1.87</v>
      </c>
      <c r="M39" s="8"/>
      <c r="N39" s="8">
        <f>L39*B39</f>
        <v>187</v>
      </c>
      <c r="O39" s="9"/>
      <c r="P39" s="25">
        <v>1.23</v>
      </c>
      <c r="Q39" s="8"/>
      <c r="R39" s="8">
        <f>P39*B39</f>
        <v>123</v>
      </c>
      <c r="S39" s="9"/>
      <c r="T39" s="25">
        <v>2.44</v>
      </c>
      <c r="U39" s="8"/>
      <c r="V39" s="8">
        <f t="shared" si="4"/>
        <v>244</v>
      </c>
      <c r="W39" s="9"/>
      <c r="X39" s="65">
        <f t="shared" si="13"/>
        <v>35</v>
      </c>
      <c r="Y39" s="21">
        <v>100</v>
      </c>
      <c r="Z39" s="57"/>
      <c r="AA39" s="24"/>
      <c r="AB39" s="8"/>
      <c r="AC39" s="8"/>
      <c r="AD39" s="9"/>
      <c r="AE39" s="25"/>
      <c r="AF39" s="8"/>
      <c r="AG39" s="8"/>
      <c r="AH39" s="9"/>
      <c r="AI39" s="25"/>
      <c r="AJ39" s="8"/>
      <c r="AK39" s="8"/>
      <c r="AL39" s="9"/>
      <c r="AM39" s="25"/>
      <c r="AN39" s="8"/>
      <c r="AO39" s="8"/>
      <c r="AP39" s="9"/>
      <c r="AQ39" s="25">
        <v>1.9</v>
      </c>
      <c r="AR39" s="8"/>
      <c r="AS39" s="8">
        <f>AQ39*B39</f>
        <v>190</v>
      </c>
      <c r="AT39" s="9"/>
      <c r="AU39" s="25">
        <f>ROUND(AVERAGE(D39,H39,L39,P39,T39,AA39,AE39,AI39,AM39,AQ39),2)</f>
        <v>2.05</v>
      </c>
      <c r="AV39" s="8"/>
      <c r="AW39" s="8">
        <f>AU39*B39</f>
        <v>204.99999999999997</v>
      </c>
      <c r="AX39" s="9">
        <f>AV39*C39</f>
        <v>0</v>
      </c>
    </row>
    <row r="40" spans="1:50" s="1" customFormat="1" ht="19.5" customHeight="1">
      <c r="A40" s="3">
        <f t="shared" si="9"/>
        <v>36</v>
      </c>
      <c r="B40" s="7">
        <v>100</v>
      </c>
      <c r="C40" s="21"/>
      <c r="D40" s="25">
        <v>2.82</v>
      </c>
      <c r="E40" s="8"/>
      <c r="F40" s="8">
        <f t="shared" si="1"/>
        <v>282</v>
      </c>
      <c r="G40" s="9"/>
      <c r="H40" s="25"/>
      <c r="I40" s="8"/>
      <c r="J40" s="8"/>
      <c r="K40" s="9"/>
      <c r="L40" s="27">
        <v>1.87</v>
      </c>
      <c r="M40" s="8"/>
      <c r="N40" s="8">
        <f>L40*B40</f>
        <v>187</v>
      </c>
      <c r="O40" s="9"/>
      <c r="P40" s="25">
        <v>1.23</v>
      </c>
      <c r="Q40" s="8"/>
      <c r="R40" s="8">
        <f>P40*B40</f>
        <v>123</v>
      </c>
      <c r="S40" s="9"/>
      <c r="T40" s="25">
        <v>0.44</v>
      </c>
      <c r="U40" s="8"/>
      <c r="V40" s="8">
        <f t="shared" si="4"/>
        <v>44</v>
      </c>
      <c r="W40" s="9"/>
      <c r="X40" s="65">
        <f t="shared" si="13"/>
        <v>36</v>
      </c>
      <c r="Y40" s="21">
        <v>100</v>
      </c>
      <c r="Z40" s="57"/>
      <c r="AA40" s="24"/>
      <c r="AB40" s="8"/>
      <c r="AC40" s="8"/>
      <c r="AD40" s="9"/>
      <c r="AE40" s="25"/>
      <c r="AF40" s="8"/>
      <c r="AG40" s="8"/>
      <c r="AH40" s="9"/>
      <c r="AI40" s="25"/>
      <c r="AJ40" s="8"/>
      <c r="AK40" s="8"/>
      <c r="AL40" s="9"/>
      <c r="AM40" s="25"/>
      <c r="AN40" s="8"/>
      <c r="AO40" s="8"/>
      <c r="AP40" s="9"/>
      <c r="AQ40" s="25">
        <v>1.9</v>
      </c>
      <c r="AR40" s="8"/>
      <c r="AS40" s="8">
        <f>AQ40*B40</f>
        <v>190</v>
      </c>
      <c r="AT40" s="9"/>
      <c r="AU40" s="25">
        <f>ROUND(AVERAGE(D40,H40,L40,P40,T40,AA40,AE40,AI40,AM40,AQ40),2)</f>
        <v>1.65</v>
      </c>
      <c r="AV40" s="8"/>
      <c r="AW40" s="8">
        <f>AU40*B40</f>
        <v>165</v>
      </c>
      <c r="AX40" s="9">
        <f>AV40*C40</f>
        <v>0</v>
      </c>
    </row>
    <row r="41" spans="1:50" s="1" customFormat="1" ht="19.5" customHeight="1" thickBot="1">
      <c r="A41" s="16">
        <f t="shared" si="9"/>
        <v>37</v>
      </c>
      <c r="B41" s="17">
        <v>300</v>
      </c>
      <c r="C41" s="22"/>
      <c r="D41" s="61">
        <v>3.54</v>
      </c>
      <c r="E41" s="18"/>
      <c r="F41" s="18">
        <f t="shared" si="1"/>
        <v>1062</v>
      </c>
      <c r="G41" s="19"/>
      <c r="H41" s="61">
        <v>2.76</v>
      </c>
      <c r="I41" s="18"/>
      <c r="J41" s="18">
        <f>H41*B41</f>
        <v>827.9999999999999</v>
      </c>
      <c r="K41" s="19"/>
      <c r="L41" s="28">
        <v>4.76</v>
      </c>
      <c r="M41" s="18"/>
      <c r="N41" s="18">
        <f>L41*B41</f>
        <v>1428</v>
      </c>
      <c r="O41" s="19"/>
      <c r="P41" s="61"/>
      <c r="Q41" s="18"/>
      <c r="R41" s="18"/>
      <c r="S41" s="19"/>
      <c r="T41" s="61">
        <v>2.73</v>
      </c>
      <c r="U41" s="18"/>
      <c r="V41" s="18">
        <f t="shared" si="4"/>
        <v>819</v>
      </c>
      <c r="W41" s="19"/>
      <c r="X41" s="67">
        <f t="shared" si="13"/>
        <v>37</v>
      </c>
      <c r="Y41" s="22">
        <v>300</v>
      </c>
      <c r="Z41" s="62"/>
      <c r="AA41" s="63"/>
      <c r="AB41" s="18"/>
      <c r="AC41" s="18"/>
      <c r="AD41" s="19"/>
      <c r="AE41" s="61"/>
      <c r="AF41" s="18"/>
      <c r="AG41" s="18"/>
      <c r="AH41" s="19"/>
      <c r="AI41" s="61"/>
      <c r="AJ41" s="18"/>
      <c r="AK41" s="18"/>
      <c r="AL41" s="19"/>
      <c r="AM41" s="61"/>
      <c r="AN41" s="18"/>
      <c r="AO41" s="18"/>
      <c r="AP41" s="19"/>
      <c r="AQ41" s="61">
        <v>2.5</v>
      </c>
      <c r="AR41" s="18"/>
      <c r="AS41" s="18">
        <f>AQ41*B41</f>
        <v>750</v>
      </c>
      <c r="AT41" s="19"/>
      <c r="AU41" s="61">
        <f>ROUND(AVERAGE(D41,H41,L41,P41,T41,AA41,AE41,AI41,AM41,AQ41),2)</f>
        <v>3.26</v>
      </c>
      <c r="AV41" s="18"/>
      <c r="AW41" s="18">
        <f>AU41*B41</f>
        <v>977.9999999999999</v>
      </c>
      <c r="AX41" s="19">
        <f>AV41*C41</f>
        <v>0</v>
      </c>
    </row>
    <row r="42" spans="1:50" ht="21.75" customHeight="1" thickBot="1">
      <c r="A42" s="70"/>
      <c r="B42" s="71"/>
      <c r="C42" s="71"/>
      <c r="D42" s="71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3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5">
        <f>SUM(AW5:AW41)</f>
        <v>132499.8</v>
      </c>
      <c r="AX42" s="74">
        <f>SUM(AX5:AX41)</f>
        <v>18911</v>
      </c>
    </row>
    <row r="43" spans="1:50" ht="21.75" customHeight="1" thickBot="1">
      <c r="A43" s="76"/>
      <c r="B43" s="78"/>
      <c r="C43" s="78"/>
      <c r="D43" s="78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9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7"/>
      <c r="AX43" s="80"/>
    </row>
    <row r="44" spans="48:50" ht="21.75" customHeight="1" thickBot="1">
      <c r="AV44" s="31"/>
      <c r="AW44" s="68" t="s">
        <v>5</v>
      </c>
      <c r="AX44" s="69">
        <f>AW42+AX42</f>
        <v>151410.8</v>
      </c>
    </row>
    <row r="45" spans="1:13" ht="16.5">
      <c r="A45" s="2" t="s">
        <v>13</v>
      </c>
      <c r="B45" s="4"/>
      <c r="C45" s="36" t="s">
        <v>14</v>
      </c>
      <c r="D45" s="37"/>
      <c r="E45" s="37"/>
      <c r="F45" s="37"/>
      <c r="G45" s="37"/>
      <c r="H45" s="37"/>
      <c r="I45" s="37"/>
      <c r="J45" s="37"/>
      <c r="K45" s="2"/>
      <c r="L45" s="2"/>
      <c r="M45" s="2"/>
    </row>
    <row r="46" spans="1:14" ht="16.5" customHeight="1">
      <c r="A46" s="2"/>
      <c r="B46" s="4"/>
      <c r="C46" s="36" t="s">
        <v>15</v>
      </c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</row>
    <row r="47" spans="1:17" ht="16.5" customHeight="1">
      <c r="A47" s="2"/>
      <c r="B47" s="4"/>
      <c r="C47" s="36" t="s">
        <v>16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14"/>
      <c r="Q47" s="14"/>
    </row>
  </sheetData>
  <mergeCells count="20">
    <mergeCell ref="AU3:AX3"/>
    <mergeCell ref="A3:A4"/>
    <mergeCell ref="B3:B4"/>
    <mergeCell ref="T3:W3"/>
    <mergeCell ref="AQ3:AT3"/>
    <mergeCell ref="AE3:AH3"/>
    <mergeCell ref="AI3:AL3"/>
    <mergeCell ref="X3:X4"/>
    <mergeCell ref="C46:N46"/>
    <mergeCell ref="C47:O47"/>
    <mergeCell ref="AM3:AP3"/>
    <mergeCell ref="AA3:AD3"/>
    <mergeCell ref="C3:C4"/>
    <mergeCell ref="D3:G3"/>
    <mergeCell ref="H3:K3"/>
    <mergeCell ref="Z3:Z4"/>
    <mergeCell ref="Y3:Y4"/>
    <mergeCell ref="L3:O3"/>
    <mergeCell ref="P3:S3"/>
    <mergeCell ref="C45:J45"/>
  </mergeCells>
  <printOptions horizontalCentered="1" verticalCentered="1"/>
  <pageMargins left="0.35433070866141736" right="0.11811023622047245" top="1.0236220472440944" bottom="0.3937007874015748" header="0.6299212598425197" footer="0.5905511811023623"/>
  <pageSetup horizontalDpi="180" verticalDpi="180" orientation="landscape" scale="45" r:id="rId1"/>
  <headerFooter alignWithMargins="0">
    <oddHeader>&amp;CPLANILHA DE CUSTOS - MATERIAL DE EXPEDIENTE</oddHeader>
  </headerFooter>
  <colBreaks count="1" manualBreakCount="1">
    <brk id="2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mtv</cp:lastModifiedBy>
  <cp:lastPrinted>2002-07-26T18:10:36Z</cp:lastPrinted>
  <dcterms:created xsi:type="dcterms:W3CDTF">1999-10-29T16:09:01Z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