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<sst xmlns="http://schemas.openxmlformats.org/spreadsheetml/2006/main" count="63" uniqueCount="37">
  <si>
    <t>EMPRESA 1</t>
  </si>
  <si>
    <t>EMPRESA 2</t>
  </si>
  <si>
    <t>EMPRESA 3</t>
  </si>
  <si>
    <t>P. UNIT.</t>
  </si>
  <si>
    <t>P. TOTAL</t>
  </si>
  <si>
    <t xml:space="preserve">P. UNIT. </t>
  </si>
  <si>
    <t>P TOTAL</t>
  </si>
  <si>
    <t>CUSTO MÉDIO</t>
  </si>
  <si>
    <t>EMPRESA 4</t>
  </si>
  <si>
    <t>EMPRESA 5</t>
  </si>
  <si>
    <t>EMPRESA 6</t>
  </si>
  <si>
    <t>EMPRESA 7</t>
  </si>
  <si>
    <t>EMPRESA 8</t>
  </si>
  <si>
    <t>EMPRESA 9</t>
  </si>
  <si>
    <t>EMPRESA 10</t>
  </si>
  <si>
    <t>EMPRESA 11</t>
  </si>
  <si>
    <t>EMPRESA 12</t>
  </si>
  <si>
    <t>EMPRESA 13</t>
  </si>
  <si>
    <t>EMPRESA 14</t>
  </si>
  <si>
    <t xml:space="preserve">       </t>
  </si>
  <si>
    <t>Quant.</t>
  </si>
  <si>
    <t>Item</t>
  </si>
  <si>
    <t>PLANILHA DE CUSTOS</t>
  </si>
  <si>
    <t>EMPRESA 1 : Orçamento apresentado em 19/4/2002 e ratificado em 9/5/2002.</t>
  </si>
  <si>
    <t>EMPRESA 2 : Orçamento apresentado em 2/5/2002 e complementado em 13/5/2002</t>
  </si>
  <si>
    <t>EMPRESA 3 : Orçamento apresentado em 11/4; item 9 em 24/4/2002.</t>
  </si>
  <si>
    <t>EMPRESA 4: Orçamento apresentado em 11/4; item 9 em 24/4 e item 8 em 30/4/2002.</t>
  </si>
  <si>
    <t>EMPRESA 5: Orçamento apresentado em 22/4/2002.</t>
  </si>
  <si>
    <t>EMPRESA 6: Orçamento apresentado em 24/4 (item 8) e ratificado em 17/5/2002.</t>
  </si>
  <si>
    <t>EMPRESA 7: Orçamento apresentado em 14/5/2002.</t>
  </si>
  <si>
    <t>EMPRESA 8: Orçamento apresentado em 2/5 e ratificado em 8/5/2002.</t>
  </si>
  <si>
    <t>EMPRESA 9: Orçamento apresentado em 2/4 e complementado em 15/5/2002.</t>
  </si>
  <si>
    <t>EMPRESA 10: Orçamento apresentado em 2/4 e complementado em 10/5/2002.</t>
  </si>
  <si>
    <t>EMPRESA 11: Orçamento apresentado em 24/4/2002.</t>
  </si>
  <si>
    <t>EMPRESA 12: Orçamento apresentado em 24/4/2002.</t>
  </si>
  <si>
    <t>EMPRESA 13: Orçamento apresentado em 24/4/2002.</t>
  </si>
  <si>
    <t>EMPRESA 14: Orçamento apresentado em 30/4/2002.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</si>
</sst>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4" fontId="1" fillId="0" borderId="3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4" fontId="0" fillId="0" borderId="7" xfId="0" applyNumberForma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" fontId="0" fillId="0" borderId="14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tabSelected="1" zoomScale="150" zoomScaleNormal="150" workbookViewId="0" topLeftCell="Y2">
      <selection activeCell="AE15" sqref="AE15:AF15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8.140625" style="0" customWidth="1"/>
    <col min="5" max="5" width="7.421875" style="0" customWidth="1"/>
    <col min="6" max="6" width="8.8515625" style="0" customWidth="1"/>
    <col min="7" max="7" width="7.57421875" style="0" customWidth="1"/>
    <col min="8" max="8" width="8.28125" style="0" customWidth="1"/>
    <col min="9" max="9" width="8.140625" style="0" customWidth="1"/>
    <col min="11" max="11" width="7.421875" style="0" customWidth="1"/>
    <col min="12" max="12" width="8.140625" style="0" customWidth="1"/>
    <col min="13" max="13" width="7.421875" style="0" customWidth="1"/>
    <col min="14" max="14" width="8.421875" style="0" customWidth="1"/>
    <col min="15" max="15" width="8.140625" style="0" customWidth="1"/>
    <col min="16" max="16" width="8.421875" style="0" customWidth="1"/>
    <col min="17" max="17" width="8.00390625" style="0" customWidth="1"/>
    <col min="18" max="18" width="8.57421875" style="0" customWidth="1"/>
    <col min="19" max="19" width="8.28125" style="0" customWidth="1"/>
    <col min="21" max="21" width="8.57421875" style="0" customWidth="1"/>
    <col min="22" max="22" width="9.28125" style="0" customWidth="1"/>
    <col min="23" max="23" width="8.28125" style="0" customWidth="1"/>
    <col min="24" max="24" width="8.421875" style="0" customWidth="1"/>
    <col min="25" max="25" width="8.28125" style="0" customWidth="1"/>
    <col min="27" max="27" width="7.7109375" style="0" customWidth="1"/>
    <col min="28" max="28" width="8.8515625" style="0" customWidth="1"/>
    <col min="29" max="29" width="8.421875" style="0" customWidth="1"/>
    <col min="30" max="30" width="9.00390625" style="0" customWidth="1"/>
    <col min="31" max="31" width="8.421875" style="0" customWidth="1"/>
    <col min="32" max="32" width="10.421875" style="0" customWidth="1"/>
    <col min="33" max="33" width="9.7109375" style="0" bestFit="1" customWidth="1"/>
  </cols>
  <sheetData>
    <row r="1" spans="1:32" ht="12.75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3" spans="3:30" ht="13.5" thickBot="1">
      <c r="C3" s="26"/>
      <c r="D3" s="26"/>
      <c r="E3" s="26"/>
      <c r="F3" s="26"/>
      <c r="G3" s="26"/>
      <c r="H3" s="26"/>
      <c r="I3" s="26"/>
      <c r="J3" s="26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2" ht="12.75">
      <c r="A4" s="33" t="s">
        <v>21</v>
      </c>
      <c r="B4" s="35" t="s">
        <v>20</v>
      </c>
      <c r="C4" s="37" t="s">
        <v>0</v>
      </c>
      <c r="D4" s="38"/>
      <c r="E4" s="37" t="s">
        <v>1</v>
      </c>
      <c r="F4" s="38"/>
      <c r="G4" s="39" t="s">
        <v>2</v>
      </c>
      <c r="H4" s="39"/>
      <c r="I4" s="39" t="s">
        <v>8</v>
      </c>
      <c r="J4" s="39"/>
      <c r="K4" s="39" t="s">
        <v>9</v>
      </c>
      <c r="L4" s="39"/>
      <c r="M4" s="39" t="s">
        <v>10</v>
      </c>
      <c r="N4" s="39"/>
      <c r="O4" s="39" t="s">
        <v>11</v>
      </c>
      <c r="P4" s="39"/>
      <c r="Q4" s="39" t="s">
        <v>12</v>
      </c>
      <c r="R4" s="39"/>
      <c r="S4" s="39" t="s">
        <v>13</v>
      </c>
      <c r="T4" s="39"/>
      <c r="U4" s="39" t="s">
        <v>14</v>
      </c>
      <c r="V4" s="39"/>
      <c r="W4" s="39" t="s">
        <v>15</v>
      </c>
      <c r="X4" s="39"/>
      <c r="Y4" s="39" t="s">
        <v>16</v>
      </c>
      <c r="Z4" s="39"/>
      <c r="AA4" s="39" t="s">
        <v>17</v>
      </c>
      <c r="AB4" s="39"/>
      <c r="AC4" s="39" t="s">
        <v>18</v>
      </c>
      <c r="AD4" s="39"/>
      <c r="AE4" s="31" t="s">
        <v>7</v>
      </c>
      <c r="AF4" s="32"/>
    </row>
    <row r="5" spans="1:32" ht="13.5" thickBot="1">
      <c r="A5" s="34"/>
      <c r="B5" s="36"/>
      <c r="C5" s="15" t="s">
        <v>3</v>
      </c>
      <c r="D5" s="15" t="s">
        <v>4</v>
      </c>
      <c r="E5" s="15" t="s">
        <v>5</v>
      </c>
      <c r="F5" s="15" t="s">
        <v>4</v>
      </c>
      <c r="G5" s="15" t="s">
        <v>3</v>
      </c>
      <c r="H5" s="15" t="s">
        <v>6</v>
      </c>
      <c r="I5" s="15" t="s">
        <v>3</v>
      </c>
      <c r="J5" s="15" t="s">
        <v>6</v>
      </c>
      <c r="K5" s="15" t="s">
        <v>3</v>
      </c>
      <c r="L5" s="15" t="s">
        <v>6</v>
      </c>
      <c r="M5" s="15" t="s">
        <v>3</v>
      </c>
      <c r="N5" s="15" t="s">
        <v>6</v>
      </c>
      <c r="O5" s="15" t="s">
        <v>3</v>
      </c>
      <c r="P5" s="15" t="s">
        <v>6</v>
      </c>
      <c r="Q5" s="15" t="s">
        <v>3</v>
      </c>
      <c r="R5" s="15" t="s">
        <v>6</v>
      </c>
      <c r="S5" s="15" t="s">
        <v>3</v>
      </c>
      <c r="T5" s="15" t="s">
        <v>6</v>
      </c>
      <c r="U5" s="15" t="s">
        <v>3</v>
      </c>
      <c r="V5" s="15" t="s">
        <v>6</v>
      </c>
      <c r="W5" s="15" t="s">
        <v>3</v>
      </c>
      <c r="X5" s="15" t="s">
        <v>6</v>
      </c>
      <c r="Y5" s="15" t="s">
        <v>3</v>
      </c>
      <c r="Z5" s="15" t="s">
        <v>6</v>
      </c>
      <c r="AA5" s="15" t="s">
        <v>3</v>
      </c>
      <c r="AB5" s="15" t="s">
        <v>6</v>
      </c>
      <c r="AC5" s="15" t="s">
        <v>3</v>
      </c>
      <c r="AD5" s="15" t="s">
        <v>6</v>
      </c>
      <c r="AE5" s="17" t="s">
        <v>3</v>
      </c>
      <c r="AF5" s="16" t="s">
        <v>4</v>
      </c>
    </row>
    <row r="6" spans="1:33" ht="13.5" thickBot="1">
      <c r="A6" s="13">
        <v>1</v>
      </c>
      <c r="B6" s="24">
        <v>20</v>
      </c>
      <c r="C6" s="14">
        <v>1207</v>
      </c>
      <c r="D6" s="14">
        <f>B6*C6</f>
        <v>24140</v>
      </c>
      <c r="E6" s="14">
        <v>0</v>
      </c>
      <c r="F6" s="14">
        <f>B6*E6</f>
        <v>0</v>
      </c>
      <c r="G6" s="14">
        <v>0</v>
      </c>
      <c r="H6" s="14">
        <f>B6*G6</f>
        <v>0</v>
      </c>
      <c r="I6" s="14">
        <v>1388.8</v>
      </c>
      <c r="J6" s="14">
        <f>B6*I6</f>
        <v>27776</v>
      </c>
      <c r="K6" s="14">
        <v>0</v>
      </c>
      <c r="L6" s="14">
        <f>B6*K6</f>
        <v>0</v>
      </c>
      <c r="M6" s="14">
        <v>0</v>
      </c>
      <c r="N6" s="14">
        <f>B6*M6</f>
        <v>0</v>
      </c>
      <c r="O6" s="14">
        <v>0</v>
      </c>
      <c r="P6" s="14">
        <f>B6*O6</f>
        <v>0</v>
      </c>
      <c r="Q6" s="14">
        <v>0</v>
      </c>
      <c r="R6" s="14">
        <f>B6*Q6</f>
        <v>0</v>
      </c>
      <c r="S6" s="14">
        <v>684</v>
      </c>
      <c r="T6" s="14">
        <f>B6*S6</f>
        <v>13680</v>
      </c>
      <c r="U6" s="14">
        <v>0</v>
      </c>
      <c r="V6" s="14">
        <f>B6*U6</f>
        <v>0</v>
      </c>
      <c r="W6" s="14">
        <v>0</v>
      </c>
      <c r="X6" s="14">
        <f>B6*W6</f>
        <v>0</v>
      </c>
      <c r="Y6" s="14">
        <v>0</v>
      </c>
      <c r="Z6" s="14">
        <f>B6*Y6</f>
        <v>0</v>
      </c>
      <c r="AA6" s="14">
        <v>0</v>
      </c>
      <c r="AB6" s="14">
        <f>B6*AA6</f>
        <v>0</v>
      </c>
      <c r="AC6" s="14">
        <v>0</v>
      </c>
      <c r="AD6" s="14">
        <f>B6*AC6</f>
        <v>0</v>
      </c>
      <c r="AE6" s="19">
        <f>AVERAGE(C6,I6,S6)</f>
        <v>1093.2666666666667</v>
      </c>
      <c r="AF6" s="20">
        <f aca="true" t="shared" si="0" ref="AF6:AF14">AE6*B6</f>
        <v>21865.333333333332</v>
      </c>
      <c r="AG6" s="5"/>
    </row>
    <row r="7" spans="1:32" ht="12.75">
      <c r="A7" s="6">
        <v>2</v>
      </c>
      <c r="B7" s="25">
        <v>5</v>
      </c>
      <c r="C7" s="2">
        <v>869.62</v>
      </c>
      <c r="D7" s="14">
        <f aca="true" t="shared" si="1" ref="D7:D14">B7*C7</f>
        <v>4348.1</v>
      </c>
      <c r="E7" s="2">
        <v>814</v>
      </c>
      <c r="F7" s="14">
        <f aca="true" t="shared" si="2" ref="F7:F14">B7*E7</f>
        <v>4070</v>
      </c>
      <c r="G7" s="2">
        <v>0</v>
      </c>
      <c r="H7" s="14">
        <f aca="true" t="shared" si="3" ref="H7:H14">B7*G7</f>
        <v>0</v>
      </c>
      <c r="I7" s="2">
        <v>820.3</v>
      </c>
      <c r="J7" s="14">
        <f aca="true" t="shared" si="4" ref="J7:J14">B7*I7</f>
        <v>4101.5</v>
      </c>
      <c r="K7" s="2">
        <v>0</v>
      </c>
      <c r="L7" s="14">
        <f aca="true" t="shared" si="5" ref="L7:L14">B7*K7</f>
        <v>0</v>
      </c>
      <c r="M7" s="2">
        <v>0</v>
      </c>
      <c r="N7" s="14">
        <f aca="true" t="shared" si="6" ref="N7:N14">B7*M7</f>
        <v>0</v>
      </c>
      <c r="O7" s="2">
        <v>693.6</v>
      </c>
      <c r="P7" s="14">
        <f aca="true" t="shared" si="7" ref="P7:P14">B7*O7</f>
        <v>3468</v>
      </c>
      <c r="Q7" s="2">
        <v>780</v>
      </c>
      <c r="R7" s="14">
        <f aca="true" t="shared" si="8" ref="R7:R14">B7*Q7</f>
        <v>3900</v>
      </c>
      <c r="S7" s="2">
        <v>732.42</v>
      </c>
      <c r="T7" s="14">
        <f aca="true" t="shared" si="9" ref="T7:T14">B7*S7</f>
        <v>3662.1</v>
      </c>
      <c r="U7" s="2">
        <v>0</v>
      </c>
      <c r="V7" s="14">
        <f aca="true" t="shared" si="10" ref="V7:V14">B7*U7</f>
        <v>0</v>
      </c>
      <c r="W7" s="2">
        <v>0</v>
      </c>
      <c r="X7" s="14">
        <f aca="true" t="shared" si="11" ref="X7:X14">B7*W7</f>
        <v>0</v>
      </c>
      <c r="Y7" s="2">
        <v>0</v>
      </c>
      <c r="Z7" s="14">
        <f aca="true" t="shared" si="12" ref="Z7:Z14">B7*Y7</f>
        <v>0</v>
      </c>
      <c r="AA7" s="2">
        <v>0</v>
      </c>
      <c r="AB7" s="14">
        <f aca="true" t="shared" si="13" ref="AB7:AB14">B7*AA7</f>
        <v>0</v>
      </c>
      <c r="AC7" s="2">
        <v>0</v>
      </c>
      <c r="AD7" s="14">
        <f aca="true" t="shared" si="14" ref="AD7:AD14">B7*AC7</f>
        <v>0</v>
      </c>
      <c r="AE7" s="18">
        <f>AVERAGE(C7,E7,I7,O7,Q7,S7)</f>
        <v>784.9899999999999</v>
      </c>
      <c r="AF7" s="20">
        <f t="shared" si="0"/>
        <v>3924.9499999999994</v>
      </c>
    </row>
    <row r="8" spans="1:32" ht="12.75">
      <c r="A8" s="6">
        <v>3</v>
      </c>
      <c r="B8" s="25">
        <v>5</v>
      </c>
      <c r="C8" s="2">
        <v>648</v>
      </c>
      <c r="D8" s="14">
        <f t="shared" si="1"/>
        <v>3240</v>
      </c>
      <c r="E8" s="2">
        <v>0</v>
      </c>
      <c r="F8" s="14">
        <f t="shared" si="2"/>
        <v>0</v>
      </c>
      <c r="G8" s="2">
        <v>0</v>
      </c>
      <c r="H8" s="14">
        <f t="shared" si="3"/>
        <v>0</v>
      </c>
      <c r="I8" s="2">
        <v>548.1</v>
      </c>
      <c r="J8" s="14">
        <f t="shared" si="4"/>
        <v>2740.5</v>
      </c>
      <c r="K8" s="2">
        <v>0</v>
      </c>
      <c r="L8" s="14">
        <f t="shared" si="5"/>
        <v>0</v>
      </c>
      <c r="M8" s="2">
        <v>0</v>
      </c>
      <c r="N8" s="14">
        <f t="shared" si="6"/>
        <v>0</v>
      </c>
      <c r="O8" s="2">
        <v>0</v>
      </c>
      <c r="P8" s="14">
        <f t="shared" si="7"/>
        <v>0</v>
      </c>
      <c r="Q8" s="2">
        <v>559</v>
      </c>
      <c r="R8" s="14">
        <f t="shared" si="8"/>
        <v>2795</v>
      </c>
      <c r="S8" s="2">
        <v>418.11</v>
      </c>
      <c r="T8" s="14">
        <f t="shared" si="9"/>
        <v>2090.55</v>
      </c>
      <c r="U8" s="2">
        <v>0</v>
      </c>
      <c r="V8" s="14">
        <f t="shared" si="10"/>
        <v>0</v>
      </c>
      <c r="W8" s="2">
        <v>0</v>
      </c>
      <c r="X8" s="14">
        <f t="shared" si="11"/>
        <v>0</v>
      </c>
      <c r="Y8" s="2">
        <v>0</v>
      </c>
      <c r="Z8" s="14">
        <f t="shared" si="12"/>
        <v>0</v>
      </c>
      <c r="AA8" s="2">
        <v>0</v>
      </c>
      <c r="AB8" s="14">
        <f t="shared" si="13"/>
        <v>0</v>
      </c>
      <c r="AC8" s="2">
        <v>0</v>
      </c>
      <c r="AD8" s="14">
        <f t="shared" si="14"/>
        <v>0</v>
      </c>
      <c r="AE8" s="18">
        <f>AVERAGE(C8,I8,Q8,S8)</f>
        <v>543.3025</v>
      </c>
      <c r="AF8" s="7">
        <f t="shared" si="0"/>
        <v>2716.5125</v>
      </c>
    </row>
    <row r="9" spans="1:33" ht="12.75">
      <c r="A9" s="6">
        <v>4</v>
      </c>
      <c r="B9" s="25">
        <v>20</v>
      </c>
      <c r="C9" s="2">
        <v>385</v>
      </c>
      <c r="D9" s="14">
        <f t="shared" si="1"/>
        <v>7700</v>
      </c>
      <c r="E9" s="2">
        <v>0</v>
      </c>
      <c r="F9" s="14">
        <f t="shared" si="2"/>
        <v>0</v>
      </c>
      <c r="G9" s="2">
        <v>0</v>
      </c>
      <c r="H9" s="14">
        <f t="shared" si="3"/>
        <v>0</v>
      </c>
      <c r="I9" s="2">
        <v>337.7</v>
      </c>
      <c r="J9" s="14">
        <f t="shared" si="4"/>
        <v>6754</v>
      </c>
      <c r="K9" s="2">
        <v>0</v>
      </c>
      <c r="L9" s="14">
        <f t="shared" si="5"/>
        <v>0</v>
      </c>
      <c r="M9" s="2">
        <v>0</v>
      </c>
      <c r="N9" s="14">
        <f t="shared" si="6"/>
        <v>0</v>
      </c>
      <c r="O9" s="2">
        <v>293.4</v>
      </c>
      <c r="P9" s="14">
        <f t="shared" si="7"/>
        <v>5868</v>
      </c>
      <c r="Q9" s="2">
        <v>389</v>
      </c>
      <c r="R9" s="14">
        <f t="shared" si="8"/>
        <v>7780</v>
      </c>
      <c r="S9" s="2">
        <v>290</v>
      </c>
      <c r="T9" s="14">
        <f t="shared" si="9"/>
        <v>5800</v>
      </c>
      <c r="U9" s="2">
        <v>0</v>
      </c>
      <c r="V9" s="14">
        <f t="shared" si="10"/>
        <v>0</v>
      </c>
      <c r="W9" s="2">
        <v>0</v>
      </c>
      <c r="X9" s="14">
        <f t="shared" si="11"/>
        <v>0</v>
      </c>
      <c r="Y9" s="2">
        <v>0</v>
      </c>
      <c r="Z9" s="14">
        <f t="shared" si="12"/>
        <v>0</v>
      </c>
      <c r="AA9" s="2">
        <v>0</v>
      </c>
      <c r="AB9" s="14">
        <f t="shared" si="13"/>
        <v>0</v>
      </c>
      <c r="AC9" s="2">
        <v>0</v>
      </c>
      <c r="AD9" s="14">
        <f t="shared" si="14"/>
        <v>0</v>
      </c>
      <c r="AE9" s="18">
        <f>AVERAGE(C9,I9,O9,Q9,S9)</f>
        <v>339.02</v>
      </c>
      <c r="AF9" s="7">
        <f t="shared" si="0"/>
        <v>6780.4</v>
      </c>
      <c r="AG9" t="s">
        <v>19</v>
      </c>
    </row>
    <row r="10" spans="1:32" ht="12.75">
      <c r="A10" s="6">
        <v>5</v>
      </c>
      <c r="B10" s="25">
        <v>5</v>
      </c>
      <c r="C10" s="2">
        <v>0</v>
      </c>
      <c r="D10" s="14">
        <f t="shared" si="1"/>
        <v>0</v>
      </c>
      <c r="E10" s="2">
        <v>0</v>
      </c>
      <c r="F10" s="14">
        <f t="shared" si="2"/>
        <v>0</v>
      </c>
      <c r="G10" s="2">
        <v>0</v>
      </c>
      <c r="H10" s="14">
        <f t="shared" si="3"/>
        <v>0</v>
      </c>
      <c r="I10" s="2">
        <v>0</v>
      </c>
      <c r="J10" s="14">
        <f t="shared" si="4"/>
        <v>0</v>
      </c>
      <c r="K10" s="2">
        <v>0</v>
      </c>
      <c r="L10" s="14">
        <f t="shared" si="5"/>
        <v>0</v>
      </c>
      <c r="M10" s="2">
        <v>0</v>
      </c>
      <c r="N10" s="14">
        <f t="shared" si="6"/>
        <v>0</v>
      </c>
      <c r="O10" s="2">
        <v>0</v>
      </c>
      <c r="P10" s="14">
        <f t="shared" si="7"/>
        <v>0</v>
      </c>
      <c r="Q10" s="2">
        <v>0</v>
      </c>
      <c r="R10" s="14">
        <f t="shared" si="8"/>
        <v>0</v>
      </c>
      <c r="S10" s="2">
        <v>0</v>
      </c>
      <c r="T10" s="14">
        <f t="shared" si="9"/>
        <v>0</v>
      </c>
      <c r="U10" s="2">
        <v>1089.76</v>
      </c>
      <c r="V10" s="14">
        <f t="shared" si="10"/>
        <v>5448.8</v>
      </c>
      <c r="W10" s="2">
        <v>0</v>
      </c>
      <c r="X10" s="14">
        <f t="shared" si="11"/>
        <v>0</v>
      </c>
      <c r="Y10" s="2">
        <v>0</v>
      </c>
      <c r="Z10" s="14">
        <f t="shared" si="12"/>
        <v>0</v>
      </c>
      <c r="AA10" s="2">
        <v>0</v>
      </c>
      <c r="AB10" s="14">
        <f t="shared" si="13"/>
        <v>0</v>
      </c>
      <c r="AC10" s="2">
        <v>0</v>
      </c>
      <c r="AD10" s="14">
        <f t="shared" si="14"/>
        <v>0</v>
      </c>
      <c r="AE10" s="18">
        <f>AVERAGE(U10)</f>
        <v>1089.76</v>
      </c>
      <c r="AF10" s="7">
        <f t="shared" si="0"/>
        <v>5448.8</v>
      </c>
    </row>
    <row r="11" spans="1:32" ht="12.75">
      <c r="A11" s="6">
        <v>6</v>
      </c>
      <c r="B11" s="25">
        <v>15</v>
      </c>
      <c r="C11" s="2">
        <v>235</v>
      </c>
      <c r="D11" s="14">
        <f t="shared" si="1"/>
        <v>3525</v>
      </c>
      <c r="E11" s="2">
        <v>0</v>
      </c>
      <c r="F11" s="14">
        <f t="shared" si="2"/>
        <v>0</v>
      </c>
      <c r="G11" s="2">
        <v>0</v>
      </c>
      <c r="H11" s="14">
        <f t="shared" si="3"/>
        <v>0</v>
      </c>
      <c r="I11" s="2">
        <v>0</v>
      </c>
      <c r="J11" s="14">
        <f t="shared" si="4"/>
        <v>0</v>
      </c>
      <c r="K11" s="2">
        <v>0</v>
      </c>
      <c r="L11" s="14">
        <f t="shared" si="5"/>
        <v>0</v>
      </c>
      <c r="M11" s="2">
        <v>0</v>
      </c>
      <c r="N11" s="14">
        <f t="shared" si="6"/>
        <v>0</v>
      </c>
      <c r="O11" s="2">
        <v>0</v>
      </c>
      <c r="P11" s="14">
        <f t="shared" si="7"/>
        <v>0</v>
      </c>
      <c r="Q11" s="2">
        <v>0</v>
      </c>
      <c r="R11" s="14">
        <f t="shared" si="8"/>
        <v>0</v>
      </c>
      <c r="S11" s="2">
        <v>0</v>
      </c>
      <c r="T11" s="14">
        <f t="shared" si="9"/>
        <v>0</v>
      </c>
      <c r="U11" s="2">
        <v>0</v>
      </c>
      <c r="V11" s="14">
        <f t="shared" si="10"/>
        <v>0</v>
      </c>
      <c r="W11" s="2">
        <v>0</v>
      </c>
      <c r="X11" s="14">
        <f t="shared" si="11"/>
        <v>0</v>
      </c>
      <c r="Y11" s="2">
        <v>0</v>
      </c>
      <c r="Z11" s="14">
        <f t="shared" si="12"/>
        <v>0</v>
      </c>
      <c r="AA11" s="2">
        <v>0</v>
      </c>
      <c r="AB11" s="14">
        <f t="shared" si="13"/>
        <v>0</v>
      </c>
      <c r="AC11" s="2">
        <v>0</v>
      </c>
      <c r="AD11" s="14">
        <f t="shared" si="14"/>
        <v>0</v>
      </c>
      <c r="AE11" s="21">
        <f>AVERAGE(C11)</f>
        <v>235</v>
      </c>
      <c r="AF11" s="7">
        <f t="shared" si="0"/>
        <v>3525</v>
      </c>
    </row>
    <row r="12" spans="1:32" ht="12.75">
      <c r="A12" s="6">
        <v>7</v>
      </c>
      <c r="B12" s="25">
        <v>100</v>
      </c>
      <c r="C12" s="2">
        <v>0</v>
      </c>
      <c r="D12" s="14">
        <f t="shared" si="1"/>
        <v>0</v>
      </c>
      <c r="E12" s="2">
        <v>0</v>
      </c>
      <c r="F12" s="14">
        <f t="shared" si="2"/>
        <v>0</v>
      </c>
      <c r="G12" s="2">
        <v>0</v>
      </c>
      <c r="H12" s="14">
        <f t="shared" si="3"/>
        <v>0</v>
      </c>
      <c r="I12" s="2">
        <v>0</v>
      </c>
      <c r="J12" s="14">
        <f t="shared" si="4"/>
        <v>0</v>
      </c>
      <c r="K12" s="2">
        <v>48</v>
      </c>
      <c r="L12" s="14">
        <f t="shared" si="5"/>
        <v>4800</v>
      </c>
      <c r="M12" s="2">
        <v>34.25</v>
      </c>
      <c r="N12" s="14">
        <f t="shared" si="6"/>
        <v>3425</v>
      </c>
      <c r="O12" s="2">
        <v>0</v>
      </c>
      <c r="P12" s="14">
        <f t="shared" si="7"/>
        <v>0</v>
      </c>
      <c r="Q12" s="2">
        <v>38</v>
      </c>
      <c r="R12" s="14">
        <f t="shared" si="8"/>
        <v>3800</v>
      </c>
      <c r="S12" s="2">
        <v>0</v>
      </c>
      <c r="T12" s="14">
        <f t="shared" si="9"/>
        <v>0</v>
      </c>
      <c r="U12" s="2">
        <v>0</v>
      </c>
      <c r="V12" s="14">
        <f t="shared" si="10"/>
        <v>0</v>
      </c>
      <c r="W12" s="2">
        <v>0</v>
      </c>
      <c r="X12" s="14">
        <f t="shared" si="11"/>
        <v>0</v>
      </c>
      <c r="Y12" s="2">
        <v>0</v>
      </c>
      <c r="Z12" s="14">
        <f t="shared" si="12"/>
        <v>0</v>
      </c>
      <c r="AA12" s="2">
        <v>0</v>
      </c>
      <c r="AB12" s="14">
        <f t="shared" si="13"/>
        <v>0</v>
      </c>
      <c r="AC12" s="2">
        <v>0</v>
      </c>
      <c r="AD12" s="14">
        <f t="shared" si="14"/>
        <v>0</v>
      </c>
      <c r="AE12" s="21">
        <f>AVERAGE(K12,M12,Q12)</f>
        <v>40.083333333333336</v>
      </c>
      <c r="AF12" s="7">
        <f t="shared" si="0"/>
        <v>4008.3333333333335</v>
      </c>
    </row>
    <row r="13" spans="1:32" ht="12.75">
      <c r="A13" s="6">
        <v>8</v>
      </c>
      <c r="B13" s="25">
        <v>5</v>
      </c>
      <c r="C13" s="2">
        <v>2410</v>
      </c>
      <c r="D13" s="14">
        <f t="shared" si="1"/>
        <v>12050</v>
      </c>
      <c r="E13" s="2">
        <v>0</v>
      </c>
      <c r="F13" s="14">
        <f t="shared" si="2"/>
        <v>0</v>
      </c>
      <c r="G13" s="2">
        <v>0</v>
      </c>
      <c r="H13" s="14"/>
      <c r="I13" s="2">
        <v>2400</v>
      </c>
      <c r="J13" s="14">
        <f t="shared" si="4"/>
        <v>12000</v>
      </c>
      <c r="K13" s="2">
        <v>0</v>
      </c>
      <c r="L13" s="14">
        <f t="shared" si="5"/>
        <v>0</v>
      </c>
      <c r="M13" s="2">
        <v>0</v>
      </c>
      <c r="N13" s="14">
        <f t="shared" si="6"/>
        <v>0</v>
      </c>
      <c r="O13" s="2">
        <v>0</v>
      </c>
      <c r="P13" s="14">
        <f t="shared" si="7"/>
        <v>0</v>
      </c>
      <c r="Q13" s="2">
        <v>0</v>
      </c>
      <c r="R13" s="14">
        <f t="shared" si="8"/>
        <v>0</v>
      </c>
      <c r="S13" s="2">
        <v>1044.74</v>
      </c>
      <c r="T13" s="14">
        <f t="shared" si="9"/>
        <v>5223.7</v>
      </c>
      <c r="U13" s="2">
        <v>0</v>
      </c>
      <c r="V13" s="14">
        <f t="shared" si="10"/>
        <v>0</v>
      </c>
      <c r="W13" s="2">
        <v>0</v>
      </c>
      <c r="X13" s="14">
        <f t="shared" si="11"/>
        <v>0</v>
      </c>
      <c r="Y13" s="2">
        <v>0</v>
      </c>
      <c r="Z13" s="14">
        <f t="shared" si="12"/>
        <v>0</v>
      </c>
      <c r="AA13" s="2">
        <v>0</v>
      </c>
      <c r="AB13" s="14">
        <f t="shared" si="13"/>
        <v>0</v>
      </c>
      <c r="AC13" s="2">
        <v>0</v>
      </c>
      <c r="AD13" s="14">
        <f t="shared" si="14"/>
        <v>0</v>
      </c>
      <c r="AE13" s="21">
        <f>AVERAGE(C13,I13,S13)</f>
        <v>1951.58</v>
      </c>
      <c r="AF13" s="7">
        <f t="shared" si="0"/>
        <v>9757.9</v>
      </c>
    </row>
    <row r="14" spans="1:32" ht="12.75">
      <c r="A14" s="6">
        <v>9</v>
      </c>
      <c r="B14" s="25">
        <v>100</v>
      </c>
      <c r="C14" s="2">
        <v>0</v>
      </c>
      <c r="D14" s="14">
        <f t="shared" si="1"/>
        <v>0</v>
      </c>
      <c r="E14" s="2">
        <v>0</v>
      </c>
      <c r="F14" s="14">
        <f t="shared" si="2"/>
        <v>0</v>
      </c>
      <c r="G14" s="2">
        <v>3.12</v>
      </c>
      <c r="H14" s="14">
        <f t="shared" si="3"/>
        <v>312</v>
      </c>
      <c r="I14" s="2">
        <v>3.4</v>
      </c>
      <c r="J14" s="14">
        <f t="shared" si="4"/>
        <v>340</v>
      </c>
      <c r="K14" s="2">
        <v>0</v>
      </c>
      <c r="L14" s="14">
        <f t="shared" si="5"/>
        <v>0</v>
      </c>
      <c r="M14" s="2">
        <v>0</v>
      </c>
      <c r="N14" s="14">
        <f t="shared" si="6"/>
        <v>0</v>
      </c>
      <c r="O14" s="2">
        <v>0</v>
      </c>
      <c r="P14" s="14">
        <f t="shared" si="7"/>
        <v>0</v>
      </c>
      <c r="Q14" s="2">
        <v>0</v>
      </c>
      <c r="R14" s="14">
        <f t="shared" si="8"/>
        <v>0</v>
      </c>
      <c r="S14" s="2">
        <v>0</v>
      </c>
      <c r="T14" s="14">
        <f t="shared" si="9"/>
        <v>0</v>
      </c>
      <c r="U14" s="2">
        <v>0</v>
      </c>
      <c r="V14" s="14">
        <f t="shared" si="10"/>
        <v>0</v>
      </c>
      <c r="W14" s="2">
        <v>3.5</v>
      </c>
      <c r="X14" s="14">
        <f t="shared" si="11"/>
        <v>350</v>
      </c>
      <c r="Y14" s="2">
        <v>5</v>
      </c>
      <c r="Z14" s="14">
        <f t="shared" si="12"/>
        <v>500</v>
      </c>
      <c r="AA14" s="2">
        <v>3.5</v>
      </c>
      <c r="AB14" s="14">
        <f t="shared" si="13"/>
        <v>350</v>
      </c>
      <c r="AC14" s="2">
        <v>3.5</v>
      </c>
      <c r="AD14" s="2">
        <f t="shared" si="14"/>
        <v>350</v>
      </c>
      <c r="AE14" s="18">
        <f>AVERAGE(G14,I14,W14,Y14,AA14,AC14)</f>
        <v>3.67</v>
      </c>
      <c r="AF14" s="7">
        <f t="shared" si="0"/>
        <v>367</v>
      </c>
    </row>
    <row r="15" spans="1:32" ht="13.5" thickBot="1">
      <c r="A15" s="8"/>
      <c r="B15" s="9"/>
      <c r="C15" s="10"/>
      <c r="D15" s="11"/>
      <c r="E15" s="10"/>
      <c r="F15" s="11"/>
      <c r="G15" s="12"/>
      <c r="H15" s="11"/>
      <c r="I15" s="12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23"/>
      <c r="AE15" s="29">
        <f>SUM(AF6:AF14)</f>
        <v>58394.22916666667</v>
      </c>
      <c r="AF15" s="30"/>
    </row>
    <row r="16" spans="1:6" ht="12.75">
      <c r="A16" s="1"/>
      <c r="B16" s="1"/>
      <c r="C16" s="1"/>
      <c r="D16" s="4"/>
      <c r="E16" s="1"/>
      <c r="F16" s="1"/>
    </row>
    <row r="17" spans="1:32" ht="12.75">
      <c r="A17" s="1"/>
      <c r="B17" s="1"/>
      <c r="C17" s="1"/>
      <c r="D17" s="4"/>
      <c r="E17" s="1"/>
      <c r="F17" s="1"/>
      <c r="AE17" s="1"/>
      <c r="AF17" s="4"/>
    </row>
    <row r="18" spans="1:32" ht="12.75">
      <c r="A18" s="1"/>
      <c r="B18" s="1"/>
      <c r="C18" s="1"/>
      <c r="D18" s="4"/>
      <c r="E18" s="1"/>
      <c r="F18" s="1"/>
      <c r="AE18" s="1"/>
      <c r="AF18" s="4"/>
    </row>
    <row r="19" spans="1:30" ht="12.75">
      <c r="A19" s="27" t="s">
        <v>23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ht="12.75">
      <c r="A20" s="27" t="s">
        <v>24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2" ht="12.75">
      <c r="A21" s="27" t="s">
        <v>25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1"/>
      <c r="AF21" s="1"/>
    </row>
    <row r="22" spans="1:30" ht="12.75">
      <c r="A22" s="27" t="s">
        <v>26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ht="12.75">
      <c r="A23" s="27" t="s">
        <v>27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ht="12.75">
      <c r="A24" s="27" t="s">
        <v>28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ht="12.75">
      <c r="A25" t="s">
        <v>29</v>
      </c>
    </row>
    <row r="26" spans="1:30" ht="12.75">
      <c r="A26" t="s">
        <v>30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 t="s">
        <v>31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.75">
      <c r="A28" t="s">
        <v>32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6" ht="12.75">
      <c r="A29" s="3" t="s">
        <v>33</v>
      </c>
      <c r="B29" s="3"/>
      <c r="C29" s="3"/>
      <c r="D29" s="3"/>
      <c r="E29" s="3"/>
      <c r="F29" s="3"/>
    </row>
    <row r="30" spans="1:6" ht="12.75">
      <c r="A30" s="1" t="s">
        <v>34</v>
      </c>
      <c r="B30" s="1"/>
      <c r="C30" s="1"/>
      <c r="D30" s="1"/>
      <c r="E30" s="1"/>
      <c r="F30" s="1"/>
    </row>
    <row r="31" ht="12.75">
      <c r="A31" t="s">
        <v>35</v>
      </c>
    </row>
    <row r="32" ht="12.75">
      <c r="A32" t="s">
        <v>36</v>
      </c>
    </row>
    <row r="35" spans="1:32" s="1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</sheetData>
  <mergeCells count="29">
    <mergeCell ref="M4:N4"/>
    <mergeCell ref="O4:P4"/>
    <mergeCell ref="AA4:AB4"/>
    <mergeCell ref="AC4:AD4"/>
    <mergeCell ref="Y4:Z4"/>
    <mergeCell ref="Q4:R4"/>
    <mergeCell ref="S4:T4"/>
    <mergeCell ref="U4:V4"/>
    <mergeCell ref="W4:X4"/>
    <mergeCell ref="A1:AF1"/>
    <mergeCell ref="AE15:AF15"/>
    <mergeCell ref="A22:AD22"/>
    <mergeCell ref="A23:AD23"/>
    <mergeCell ref="AE4:AF4"/>
    <mergeCell ref="A4:A5"/>
    <mergeCell ref="B4:B5"/>
    <mergeCell ref="C4:D4"/>
    <mergeCell ref="C3:D3"/>
    <mergeCell ref="A21:AD21"/>
    <mergeCell ref="E3:F3"/>
    <mergeCell ref="G3:H3"/>
    <mergeCell ref="I3:J3"/>
    <mergeCell ref="A24:AD24"/>
    <mergeCell ref="A20:AD20"/>
    <mergeCell ref="A19:AD19"/>
    <mergeCell ref="G4:H4"/>
    <mergeCell ref="I4:J4"/>
    <mergeCell ref="E4:F4"/>
    <mergeCell ref="K4:L4"/>
  </mergeCells>
  <printOptions horizontalCentered="1"/>
  <pageMargins left="0" right="0.07874015748031496" top="2.8740157480314963" bottom="0.7874015748031497" header="0.5118110236220472" footer="0.5118110236220472"/>
  <pageSetup fitToHeight="1" fitToWidth="1" horizontalDpi="300" verticalDpi="300" orientation="landscape" paperSize="9" scale="53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2002-06-06T18:19:29Z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