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555" windowHeight="13035" activeTab="0"/>
  </bookViews>
  <sheets>
    <sheet name="1º TA" sheetId="1" r:id="rId1"/>
  </sheets>
  <definedNames>
    <definedName name="_xlnm.Print_Area" localSheetId="0">'1º TA'!$A$1:$N$93</definedName>
  </definedNames>
  <calcPr fullCalcOnLoad="1"/>
</workbook>
</file>

<file path=xl/sharedStrings.xml><?xml version="1.0" encoding="utf-8"?>
<sst xmlns="http://schemas.openxmlformats.org/spreadsheetml/2006/main" count="299" uniqueCount="209">
  <si>
    <t>ITENS PARA ADIÇÃO</t>
  </si>
  <si>
    <t>SER.CG</t>
  </si>
  <si>
    <t>M2</t>
  </si>
  <si>
    <t>M3</t>
  </si>
  <si>
    <t>M</t>
  </si>
  <si>
    <t>UN</t>
  </si>
  <si>
    <t>MAT</t>
  </si>
  <si>
    <t>Subtotal</t>
  </si>
  <si>
    <t>ITENS PARA SUPRESSÃO</t>
  </si>
  <si>
    <t>SUBTOTAL A SUPRIMIR (sem taxa)</t>
  </si>
  <si>
    <t>SUBTOTAL A SUPRIMIR (com taxa)</t>
  </si>
  <si>
    <t>PINTURA LÁTEX PVA AMBIENTES INTERNOS, DUAS DEMÃOS</t>
  </si>
  <si>
    <t>PLANILHA DE ORÇAMENTO GERAL</t>
  </si>
  <si>
    <t>CÓDIGO</t>
  </si>
  <si>
    <t>DESCRIÇÃO</t>
  </si>
  <si>
    <t>CLASS</t>
  </si>
  <si>
    <t>UNID</t>
  </si>
  <si>
    <t>QUANT</t>
  </si>
  <si>
    <t>PREÇO MAT. (UNIT R$)</t>
  </si>
  <si>
    <t>PREÇO MAT. TOTAL/R$</t>
  </si>
  <si>
    <t>PREÇO M.O. (UNIT. R$)</t>
  </si>
  <si>
    <t>PREÇO M.O. (TOTAL/R$)</t>
  </si>
  <si>
    <t>PREÇO FINAL (R$)</t>
  </si>
  <si>
    <t>Itens para Supressão</t>
  </si>
  <si>
    <t>Itens para Adição</t>
  </si>
  <si>
    <t>DIFERENÇA</t>
  </si>
  <si>
    <t>Data:</t>
  </si>
  <si>
    <t>OBRA</t>
  </si>
  <si>
    <t>LOCAL</t>
  </si>
  <si>
    <t>PROPONENTE</t>
  </si>
  <si>
    <t>1º Termo Aditivo</t>
  </si>
  <si>
    <t>REFORMA DA EDIFICAÇÃO QUE ABRIGARÁ OS CARTÓRIOS ELEITORAIS DE JOINVILLE/SC</t>
  </si>
  <si>
    <t>LOBO &amp; CREDDO CONSTRUTORA LTDA.</t>
  </si>
  <si>
    <t>CONTRATO</t>
  </si>
  <si>
    <t>005/2011</t>
  </si>
  <si>
    <t>RUA JAGUARUNA, 38 - CENTRO - JOINVILLE/SC</t>
  </si>
  <si>
    <t>BARRACAO PARA DEPOSITO EM TABUAS DE MADEIRA, COBERTURA EM FIBROCIMENTO 4 MM, INCLUSO PISO ARGAMASSA TRAÇO 1:6 (CIMENTO E AREIA)</t>
  </si>
  <si>
    <t>OBSERVAÇÕES</t>
  </si>
  <si>
    <r>
      <t>Total de pintura executada em obra igual a 33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</si>
  <si>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Este item será excluído, pois não houve necessidade de barracão em tábua de madeira com cobertura e piso argamassado. Será adicionado item referente à instalação de tapume.</t>
  </si>
  <si>
    <t>25,00</t>
  </si>
  <si>
    <t>TAPUME de chapa de madeira compensada, sem pintura</t>
  </si>
  <si>
    <t>LASTRO DE AREIA MEDIA</t>
  </si>
  <si>
    <t>REATERRO DE VALA/CAVA COMPACTADA A MACO EM CAMADAS DE 20CM</t>
  </si>
  <si>
    <t>ESCAVACAO MANUAL DE VALAS H &lt;= 1,50 M</t>
  </si>
  <si>
    <t>Escavações e Reaterros</t>
  </si>
  <si>
    <t>0,39</t>
  </si>
  <si>
    <t>3,08</t>
  </si>
  <si>
    <t>3,47</t>
  </si>
  <si>
    <t>Caixa de Inspeção para Registro</t>
  </si>
  <si>
    <t>CONCRETO ARMADO FCK = 15 MPA, PREPARO C/ BETONEIRA, INCLUI LANCAMENTO</t>
  </si>
  <si>
    <t>0,03</t>
  </si>
  <si>
    <t>FORNECIMENTO E LANCAMENTO DE BRITA N. 4</t>
  </si>
  <si>
    <t>0,06</t>
  </si>
  <si>
    <t>BARRA LISA COM ARGAMASSA TRACO 1:3 (CIMENTO E AREIA), ESPESSURA 1,0CM, PREPARO MANUAL</t>
  </si>
  <si>
    <t>1,00</t>
  </si>
  <si>
    <t>CHAPISCO TRACO 1:3 (CIMENTO E AREIA), ESPESSURA 0,5CM, PREPARO MECANICO, INCLUSO ADITIVO IMPERMEABILIZANTE</t>
  </si>
  <si>
    <t>0,50</t>
  </si>
  <si>
    <t>ALVENARIA de tijolo maciço 5,7x9x19cm de 1 vez, assentados com argamassa mista de cimento e areia, com aditivo impermeabilizante no traço 1:3</t>
  </si>
  <si>
    <t>0,43</t>
  </si>
  <si>
    <t>Foi excluída a caixa de inspeção para o registro das torneiras, tendo sido este registro instalado na parede.</t>
  </si>
  <si>
    <t>A necessidade de escavação e aterro foi menor que a prevista, pois foi excluída a execução de caixa de inspeção para o registro das torneiras.</t>
  </si>
  <si>
    <t>Torneiras dos Terraços</t>
  </si>
  <si>
    <t>TE PVC SOLDAVEL COM ROSCA METALICA AGUA FRIA 25MMX25MMX3/4" - FORNECIMENTO E INSTALACAO</t>
  </si>
  <si>
    <t>TORNEIRA CROMADA 1/2" OU 3/4" PARA JARDIM OU TANQUE, PADRAO ALTO - FORNECIMENTO E INSTALACAO</t>
  </si>
  <si>
    <t>Desvio do TQ do Telhado do Bloco A</t>
  </si>
  <si>
    <t>TUBO PVC soldável, sem conexões 100mm, fornecimento e instalação</t>
  </si>
  <si>
    <t>CURVA LONGA em PVC série normal 90º, 100mm, com ponta e bolsa e anel de borracha</t>
  </si>
  <si>
    <t>JOELHO PVC soldável 90º água fria 100mm, com ponta e bolsa e anel de borracha</t>
  </si>
  <si>
    <t>ABRAÇADEIRAS tipo D 3/4" com parafuso</t>
  </si>
  <si>
    <t>SINAPI item 400</t>
  </si>
  <si>
    <t>Este serviço se faz necessário pois toda a água pluvial do Bloco B está sendo desviada para a cobertura do Bloco A, que não foi dimensionada para esta demanda.</t>
  </si>
  <si>
    <t>INSTALAÇÃO de peitoril em granito verde ubatuba</t>
  </si>
  <si>
    <t>Pintura com Tinta Látex PVA</t>
  </si>
  <si>
    <t>PINTURA LATEX PVA AMBIENTES INTERNOS, DUAS DEMAOS</t>
  </si>
  <si>
    <t>2060,07</t>
  </si>
  <si>
    <t>FUNDO SELADOR PVA AMBIENTES INTERNOS, UMA DEMAO</t>
  </si>
  <si>
    <t>A pintura com tinta látex branca, no número de demãos especificado, não cobriu a tinta cor macela existente nas paredes dos cartórios. Será substituída por tinta acrílica, com melhor poder de cobertura e maior durabilidade.</t>
  </si>
  <si>
    <t>PINTURA LATEX ACRILICA AMBIENTES INTERNOS/EXTERNOS, DUAS DEMAOS</t>
  </si>
  <si>
    <t>FUNDO SELADOR ACRILICO AMBIENTES INTERNOS/EXTERNOS, UMA DEMAO</t>
  </si>
  <si>
    <t>PINTURA Interna com Tinta Látex Acrílica</t>
  </si>
  <si>
    <t xml:space="preserve">COLETA e transporte de entulho Classe C (isopor) para aterro sanitário específico </t>
  </si>
  <si>
    <t>KG</t>
  </si>
  <si>
    <t xml:space="preserve">ARGAMASSA colante para vedação dos rodapés dos terraços </t>
  </si>
  <si>
    <t>ELEVAÇÃO do pescoço das caixas de inspeção e de gordura, com cinta de concreto não estrutural, armado</t>
  </si>
  <si>
    <t>INSTALAÇÃO calhas em alumínio novas no Bloco A, desenvolvimento 50</t>
  </si>
  <si>
    <t>RUFO em alumínio,largura 30 cm</t>
  </si>
  <si>
    <t>TAMPAS de concreto para as caixas de inspeção e de gordura localizadas na garagem, dimensões 60x60x5cm</t>
  </si>
  <si>
    <t>CANTONEIRA de abas iguais de 1" em ferro galvanizado, para instalação das tampas nas caixas de inspeção e de gordura</t>
  </si>
  <si>
    <t>L</t>
  </si>
  <si>
    <t xml:space="preserve">INSTALAÇÃO de perfil U 1" no corredor lateral do Bloco A, para captação de água do dreno do AC </t>
  </si>
  <si>
    <t>SINAPI item 585. Considerou-se 1H de pedreiro a R$4,33/H.</t>
  </si>
  <si>
    <t>SINAPI item 74200/1</t>
  </si>
  <si>
    <t>IMPERMEABILIZAÇÃO das canaletas do terraço</t>
  </si>
  <si>
    <t>SINAPI item 74025/001 base janeiro 2011</t>
  </si>
  <si>
    <t>Foi necessária uma quantidade menor que a prevista de escavação e reaterro, pois foi excluída a caixa no chão para instalação do registro das torneiras. Preços planilha.</t>
  </si>
  <si>
    <t>SINAPI item 72556, base Jan.2011</t>
  </si>
  <si>
    <t>SINAPI item 74026, base Jan.2011</t>
  </si>
  <si>
    <t>SINAPI item 72542, base Jan.2011.</t>
  </si>
  <si>
    <t>Peitoril dimensões 4,27 X 0,235 metros</t>
  </si>
  <si>
    <t>Peitoril dimensões 12,00 X 0,215 metros</t>
  </si>
  <si>
    <r>
      <t>Argamassa utilizada para vedar a entrada de água entre paredes e rodapés. SINAPI preço argamassa R$ 0,28/kg. Foram gastos 20l de argamassa para o serviço. Pela massa específica do material, 1kg equivale a 0,631l. Considerou-se 0,15H de pedreiro a R$ 9,98/H. Massa específica da argamassa colante (valor médio) = 1,585 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</t>
    </r>
  </si>
  <si>
    <t>VOLARE/Base Sinapi Jan.2011</t>
  </si>
  <si>
    <t>SINAPI item 6087. Inclusive tampa que quebrou em função do deslocamento da água pluvial do Bloco B para o A</t>
  </si>
  <si>
    <t>Argamassa Polimérica</t>
  </si>
  <si>
    <t>06.01.02</t>
  </si>
  <si>
    <t xml:space="preserve">IMPERMEABILIZAÇÃO com argamassa polimérica </t>
  </si>
  <si>
    <t>Não houve necessidade de impermeabilizar a parede da lavanderia (divisa com edificação vizinha), pois com a retirada do emboço não se observou presença de umidade</t>
  </si>
  <si>
    <t>Revestimentos</t>
  </si>
  <si>
    <t>REQUADRAMENTO de aberturas e locais onde foram retiradas as molduras com argamassa no traço 1:2:8 (cimento, cal e areia)</t>
  </si>
  <si>
    <t>01.01.01</t>
  </si>
  <si>
    <t>01.01.03</t>
  </si>
  <si>
    <t>04.01</t>
  </si>
  <si>
    <t>04.01.01</t>
  </si>
  <si>
    <t>04.01.02</t>
  </si>
  <si>
    <t>04.01.03</t>
  </si>
  <si>
    <t>04.02</t>
  </si>
  <si>
    <t>04.02.01</t>
  </si>
  <si>
    <t>04.02.02</t>
  </si>
  <si>
    <t>04.02.03</t>
  </si>
  <si>
    <t>04.02.04</t>
  </si>
  <si>
    <t>04.02.05</t>
  </si>
  <si>
    <t>06.01</t>
  </si>
  <si>
    <t>07.01</t>
  </si>
  <si>
    <t>07.01.04</t>
  </si>
  <si>
    <t>11.03</t>
  </si>
  <si>
    <t>11.03.01</t>
  </si>
  <si>
    <t>11.03.02</t>
  </si>
  <si>
    <t>INSTALAÇÃO forro de gesso acartonado</t>
  </si>
  <si>
    <t>Forro em  gesso acartonado para a lavanderia, marquise e mucheta da tubulação de drenagem do terraço, INSTALADOS</t>
  </si>
  <si>
    <t>10.03.07</t>
  </si>
  <si>
    <t>INSTALAÇÃO de escova de vedação entre as folhas das janelas</t>
  </si>
  <si>
    <t>144,00</t>
  </si>
  <si>
    <t>10.03</t>
  </si>
  <si>
    <t>Revisão das Esquadrias (Janelas e Portas)</t>
  </si>
  <si>
    <t>01.01</t>
  </si>
  <si>
    <t>Instalações Provisórias</t>
  </si>
  <si>
    <t>Ao invés de 430 m2 de requadro, eram apenas 43 m2. Erro durante a elaboração do quantitativo.</t>
  </si>
  <si>
    <t>Estes rufos serão utilizados nos muros do vizinho e nas vigas aparentes da garagem. Pesquisa de mercado: Calhas 2 amigos: R$ 16,00/m; Calhas Paraná: R$ 18,00/m ; Diskcalhas: R$ 18,00/m (todos fornecedores de Joinville). MO = preço planilha.</t>
  </si>
  <si>
    <t>11.01.01</t>
  </si>
  <si>
    <t>PINTURA ESMALTE 2 DEMAOS C/1 DEMAO ZARCAO P/ESQUADRIA FERRO</t>
  </si>
  <si>
    <t>0,10</t>
  </si>
  <si>
    <t>11.01.02</t>
  </si>
  <si>
    <t>PINTURA EM ESMALTE SINTETICO EM PECAS METALICAS UTILIZANDO REVOLVER/COMPRESSOR, DUAS DEMAOS, INCLUSO UMA DEMAO FUNDO OXIDO DE FERRO/ZARCAO</t>
  </si>
  <si>
    <t>158,50</t>
  </si>
  <si>
    <t>PINTURA Esmalte Sintético para Metal</t>
  </si>
  <si>
    <t>SUBTOTAL A ADITAR (sem taxa)</t>
  </si>
  <si>
    <t>SUBTOTAL A ADITAR (com taxa)</t>
  </si>
  <si>
    <t>VALOR TOTAL DO 1º TA (com BDI) - A ADITAR</t>
  </si>
  <si>
    <t>Negativos para forro de gesso acartonado na lavanderia, INSTALADOS</t>
  </si>
  <si>
    <t>IPPUJ C10.52.20.12. Lavanderia + marquise = 9,92 m2. Mucheta = 2,33m2.</t>
  </si>
  <si>
    <t xml:space="preserve">IPPUJ C10.52.20.15. </t>
  </si>
  <si>
    <t>Não previsto inicialmente e necessário na marquise (o existente foi danificado após a retirada da moldura em EPS), na lavanderia (para cobrir a caixa sifonada existente) e na mucheta (houve vazamento da drenagem do terraço, danificando o gesso)</t>
  </si>
  <si>
    <t>Durante o levantamento dos quantitativos da planilha original, não foram computadas as duas faces das grades.</t>
  </si>
  <si>
    <t>Tecnicamente, não foi possível instalar as escovas nas folhas das janelas.</t>
  </si>
  <si>
    <t xml:space="preserve">Valor da mo SINAPI item 72105. Pesquisa mercado: Calhas 2 amigos: R$ 22,00/m; Calhas Paraná: R$ 33,00/m ; Diskcalhas:R$ 25,00/m (todos fornecedores de Joinville). </t>
  </si>
  <si>
    <t>Foi incluída uma torneira logo após o registro no pavimento térreo. Preços planilha.</t>
  </si>
  <si>
    <t>Estes peitoris, com pingadeiras, serão instalados para evitar sujeiras na pintura, aumentando sua durabilidade. Preço mercado para material: Marmoraria Sperandio ; Marmoraria Capital 311,45/m2 (março 2011); MO = SINAPI, item 74087/1 base Jan.2011.</t>
  </si>
  <si>
    <t>A coleta deste tipo de entulho é diferenciada do entulho comum de construção, pois é um entulho Classe C. Preço mercado. Cotações: Brucaville (47) 3435-0000 R$ 160,00 + R$ 1,00 (por quilo). Serão retirados 50 sacos de aproximadamente 4kg cada.</t>
  </si>
  <si>
    <t>Mudança das unidades condensadoras, reinstalação em suportes galvanizados a fogo, com pintura pó. Troca de isolamentos danificados, com novas bandagens da tubulação de cobre. Recolhimento da carga de gás e complementação se necessário. Filtro de linha de evaporação e de sucção e aumentada a linah de cobre, para os aparelhos que forem retirados por inteiro.</t>
  </si>
  <si>
    <t xml:space="preserve">serviço necessário para a execução da impermeabilização da laje de cobertura. </t>
  </si>
  <si>
    <t>menor preço de cotação em três empresas JC Refrigerações R$ 2550,00, Soundville R$ 2.960,00 e Climatizar - climatização Joinville.</t>
  </si>
  <si>
    <t>SINAPI item 74220/1, excluída a pintura a cal, base Jan.2011. item que substitui o barraco que não foi executado e está sendo suprimido.</t>
  </si>
  <si>
    <t>14.01</t>
  </si>
  <si>
    <t>14.02</t>
  </si>
  <si>
    <t>Demolições e Remoções</t>
  </si>
  <si>
    <t>02.01.04</t>
  </si>
  <si>
    <t xml:space="preserve">M² </t>
  </si>
  <si>
    <t>Remoção de pintura com jateamento de areia em superfície metálica (guarda corpo da passarela e terraço Bloco B)</t>
  </si>
  <si>
    <t>02.01.06</t>
  </si>
  <si>
    <t>SER.MO</t>
  </si>
  <si>
    <t>Retirada de grades para reaproveitamento (pantográficas, guarda corpo da passarela e terraço bloco B)</t>
  </si>
  <si>
    <t>14.03</t>
  </si>
  <si>
    <t>Retirada de chumbadores existentes nas grades e instalação das grades com chumbadores novos.</t>
  </si>
  <si>
    <t>Grades e Esquadrias</t>
  </si>
  <si>
    <t>10.01.03</t>
  </si>
  <si>
    <t>14.04</t>
  </si>
  <si>
    <t>14.05</t>
  </si>
  <si>
    <t>Observou-se que estes quantitativos não estavam previstos na planlha original</t>
  </si>
  <si>
    <t>valores da planilha original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</si>
  <si>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</si>
  <si>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</si>
  <si>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</si>
  <si>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</si>
  <si>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</si>
  <si>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</si>
  <si>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</si>
  <si>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</si>
  <si>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</si>
  <si>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14.15</t>
  </si>
  <si>
    <t>14.16</t>
  </si>
  <si>
    <t>15.01</t>
  </si>
  <si>
    <t>14.17</t>
  </si>
  <si>
    <t>14.18</t>
  </si>
  <si>
    <t>14.19</t>
  </si>
  <si>
    <t>14.16.01</t>
  </si>
  <si>
    <t>14.06.02</t>
  </si>
  <si>
    <t>14.07.01</t>
  </si>
  <si>
    <t>14.07.02</t>
  </si>
  <si>
    <t>14.08.01</t>
  </si>
  <si>
    <t>14.08.02</t>
  </si>
  <si>
    <t>14.08.03</t>
  </si>
  <si>
    <t>14.08.04</t>
  </si>
  <si>
    <t>14.09.01</t>
  </si>
  <si>
    <t>14.09.02</t>
  </si>
  <si>
    <t>14.10.01</t>
  </si>
  <si>
    <t>14.10.02</t>
  </si>
  <si>
    <t>14.17.01</t>
  </si>
  <si>
    <t>14.17.02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</si>
</sst>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_);[Red]\(0.00\)"/>
    <numFmt numFmtId="165" formatCode="&quot;R$ &quot;#,##0.0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</numFmts>
  <fonts count="2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6"/>
      <color indexed="8"/>
      <name val="Verdana"/>
      <family val="2"/>
    </font>
    <font>
      <sz val="18"/>
      <color indexed="8"/>
      <name val="Verdana"/>
      <family val="2"/>
    </font>
    <font>
      <b/>
      <sz val="11"/>
      <name val="Arial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Arial"/>
      <family val="2"/>
    </font>
    <font>
      <b/>
      <sz val="8"/>
      <color indexed="8"/>
      <name val="Verdana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3" fontId="0" fillId="0" borderId="1" xfId="20" applyFont="1" applyBorder="1" applyAlignment="1">
      <alignment vertical="center" wrapText="1"/>
    </xf>
    <xf numFmtId="43" fontId="0" fillId="0" borderId="1" xfId="20" applyBorder="1" applyAlignment="1">
      <alignment vertical="center" wrapText="1"/>
    </xf>
    <xf numFmtId="43" fontId="0" fillId="0" borderId="1" xfId="20" applyFont="1" applyBorder="1" applyAlignment="1">
      <alignment horizontal="right" vertical="center"/>
    </xf>
    <xf numFmtId="4" fontId="0" fillId="0" borderId="3" xfId="0" applyNumberForma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3" fontId="1" fillId="2" borderId="1" xfId="20" applyFont="1" applyFill="1" applyBorder="1" applyAlignment="1">
      <alignment vertical="center"/>
    </xf>
    <xf numFmtId="43" fontId="1" fillId="2" borderId="1" xfId="20" applyFont="1" applyFill="1" applyBorder="1" applyAlignment="1">
      <alignment vertical="center" wrapText="1"/>
    </xf>
    <xf numFmtId="43" fontId="0" fillId="2" borderId="1" xfId="2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distributed" readingOrder="1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1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43" fontId="0" fillId="3" borderId="1" xfId="20" applyFont="1" applyFill="1" applyBorder="1" applyAlignment="1">
      <alignment vertical="center" wrapText="1"/>
    </xf>
    <xf numFmtId="43" fontId="0" fillId="3" borderId="1" xfId="20" applyFill="1" applyBorder="1" applyAlignment="1">
      <alignment vertical="center" wrapText="1"/>
    </xf>
    <xf numFmtId="43" fontId="0" fillId="3" borderId="1" xfId="20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43" fontId="0" fillId="0" borderId="1" xfId="20" applyFont="1" applyFill="1" applyBorder="1" applyAlignment="1">
      <alignment vertical="center" wrapText="1"/>
    </xf>
    <xf numFmtId="43" fontId="0" fillId="0" borderId="1" xfId="20" applyFill="1" applyBorder="1" applyAlignment="1">
      <alignment vertical="center" wrapText="1"/>
    </xf>
    <xf numFmtId="43" fontId="0" fillId="0" borderId="1" xfId="20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3" fontId="0" fillId="0" borderId="1" xfId="20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0" xfId="0" applyBorder="1" applyAlignment="1">
      <alignment vertical="distributed" readingOrder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4" fontId="12" fillId="0" borderId="0" xfId="0" applyNumberFormat="1" applyFont="1" applyBorder="1" applyAlignment="1">
      <alignment horizontal="right" wrapText="1"/>
    </xf>
    <xf numFmtId="14" fontId="15" fillId="0" borderId="0" xfId="0" applyNumberFormat="1" applyFont="1" applyBorder="1" applyAlignment="1">
      <alignment horizontal="right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1" xfId="2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2" fontId="0" fillId="0" borderId="1" xfId="2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Fill="1" applyBorder="1" applyAlignment="1">
      <alignment vertical="distributed" readingOrder="1"/>
    </xf>
    <xf numFmtId="4" fontId="16" fillId="5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0" fillId="0" borderId="1" xfId="20" applyNumberFormat="1" applyFont="1" applyBorder="1" applyAlignment="1">
      <alignment horizontal="center" vertical="center" wrapText="1"/>
    </xf>
    <xf numFmtId="4" fontId="0" fillId="0" borderId="1" xfId="20" applyNumberFormat="1" applyBorder="1" applyAlignment="1">
      <alignment horizontal="center" vertical="center" wrapText="1"/>
    </xf>
    <xf numFmtId="4" fontId="0" fillId="0" borderId="1" xfId="20" applyNumberFormat="1" applyFont="1" applyBorder="1" applyAlignment="1">
      <alignment horizontal="center" vertical="center"/>
    </xf>
    <xf numFmtId="4" fontId="0" fillId="0" borderId="1" xfId="20" applyNumberFormat="1" applyFont="1" applyFill="1" applyBorder="1" applyAlignment="1">
      <alignment horizontal="center" vertical="center" wrapText="1"/>
    </xf>
    <xf numFmtId="4" fontId="0" fillId="0" borderId="1" xfId="20" applyNumberFormat="1" applyFont="1" applyBorder="1" applyAlignment="1">
      <alignment vertical="center" wrapText="1"/>
    </xf>
    <xf numFmtId="4" fontId="0" fillId="0" borderId="1" xfId="20" applyNumberFormat="1" applyBorder="1" applyAlignment="1">
      <alignment vertical="center" wrapText="1"/>
    </xf>
    <xf numFmtId="4" fontId="0" fillId="0" borderId="1" xfId="2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horizontal="left" vertical="center" wrapText="1"/>
    </xf>
    <xf numFmtId="4" fontId="0" fillId="0" borderId="1" xfId="2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1" xfId="2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left" vertical="center" wrapText="1"/>
    </xf>
    <xf numFmtId="4" fontId="16" fillId="5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/>
    </xf>
    <xf numFmtId="4" fontId="1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6" fillId="5" borderId="1" xfId="0" applyFont="1" applyFill="1" applyBorder="1" applyAlignment="1">
      <alignment horizontal="center" vertical="top" wrapText="1"/>
    </xf>
    <xf numFmtId="4" fontId="16" fillId="5" borderId="1" xfId="0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horizontal="center" vertical="distributed" wrapText="1" readingOrder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4" fontId="16" fillId="5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center" vertical="center" wrapText="1"/>
    </xf>
    <xf numFmtId="4" fontId="18" fillId="5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vertical="top" wrapText="1"/>
    </xf>
    <xf numFmtId="0" fontId="15" fillId="5" borderId="1" xfId="0" applyNumberFormat="1" applyFont="1" applyFill="1" applyBorder="1" applyAlignment="1">
      <alignment vertical="top" wrapText="1"/>
    </xf>
    <xf numFmtId="0" fontId="15" fillId="5" borderId="1" xfId="0" applyNumberFormat="1" applyFont="1" applyFill="1" applyBorder="1" applyAlignment="1">
      <alignment horizontal="center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right" vertical="top" wrapText="1"/>
    </xf>
    <xf numFmtId="4" fontId="16" fillId="5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center" vertical="top" wrapText="1"/>
    </xf>
    <xf numFmtId="0" fontId="16" fillId="5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3" fontId="1" fillId="0" borderId="1" xfId="20" applyFont="1" applyFill="1" applyBorder="1" applyAlignment="1">
      <alignment vertical="center"/>
    </xf>
    <xf numFmtId="43" fontId="1" fillId="0" borderId="1" xfId="20" applyFont="1" applyFill="1" applyBorder="1" applyAlignment="1">
      <alignment vertical="center" wrapText="1"/>
    </xf>
    <xf numFmtId="43" fontId="0" fillId="0" borderId="1" xfId="2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6" fillId="5" borderId="1" xfId="0" applyFont="1" applyFill="1" applyBorder="1" applyAlignment="1">
      <alignment horizontal="right" vertical="top" wrapText="1"/>
    </xf>
    <xf numFmtId="0" fontId="15" fillId="5" borderId="1" xfId="0" applyFont="1" applyFill="1" applyBorder="1" applyAlignment="1">
      <alignment horizontal="right" vertical="top" wrapText="1"/>
    </xf>
    <xf numFmtId="4" fontId="0" fillId="0" borderId="1" xfId="0" applyNumberFormat="1" applyFill="1" applyBorder="1" applyAlignment="1">
      <alignment/>
    </xf>
    <xf numFmtId="0" fontId="0" fillId="3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1914525</xdr:colOff>
      <xdr:row>3</xdr:row>
      <xdr:rowOff>9525</xdr:rowOff>
    </xdr:to>
    <xdr:pic>
      <xdr:nvPicPr>
        <xdr:cNvPr id="1" name="Picture 1" descr="Logo da empre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619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view="pageBreakPreview" zoomScaleNormal="75" zoomScaleSheetLayoutView="100" workbookViewId="0" topLeftCell="A31">
      <selection activeCell="A51" sqref="A51"/>
    </sheetView>
  </sheetViews>
  <sheetFormatPr defaultColWidth="9.140625" defaultRowHeight="12.75"/>
  <cols>
    <col min="1" max="1" width="26.421875" style="0" customWidth="1"/>
    <col min="2" max="2" width="48.140625" style="0" customWidth="1"/>
    <col min="3" max="9" width="10.7109375" style="0" customWidth="1"/>
    <col min="10" max="10" width="11.8515625" style="0" customWidth="1"/>
    <col min="11" max="11" width="16.421875" style="0" customWidth="1"/>
    <col min="12" max="12" width="13.421875" style="70" customWidth="1"/>
    <col min="13" max="13" width="12.8515625" style="0" customWidth="1"/>
    <col min="14" max="14" width="42.7109375" style="67" customWidth="1"/>
    <col min="15" max="16384" width="10.7109375" style="0" customWidth="1"/>
  </cols>
  <sheetData>
    <row r="1" spans="1:14" s="56" customFormat="1" ht="13.5" customHeight="1">
      <c r="A1" s="50"/>
      <c r="B1" s="53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00"/>
    </row>
    <row r="2" spans="1:16" s="56" customFormat="1" ht="21.75" customHeight="1">
      <c r="A2" s="50"/>
      <c r="B2" s="53"/>
      <c r="C2" s="177" t="s">
        <v>30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00"/>
      <c r="P2" s="57"/>
    </row>
    <row r="3" spans="1:14" s="56" customFormat="1" ht="12.75">
      <c r="A3" s="50"/>
      <c r="B3" s="53"/>
      <c r="C3" s="58"/>
      <c r="D3" s="59"/>
      <c r="E3" s="59"/>
      <c r="F3" s="60"/>
      <c r="G3" s="61"/>
      <c r="H3" s="61"/>
      <c r="I3" s="61"/>
      <c r="J3" s="61"/>
      <c r="K3" s="61"/>
      <c r="L3" s="65" t="s">
        <v>26</v>
      </c>
      <c r="M3" s="64">
        <v>40659</v>
      </c>
      <c r="N3" s="100"/>
    </row>
    <row r="4" spans="1:14" s="56" customFormat="1" ht="12.75">
      <c r="A4" s="50"/>
      <c r="B4" s="53"/>
      <c r="C4" s="178"/>
      <c r="D4" s="178"/>
      <c r="E4" s="178"/>
      <c r="F4" s="178"/>
      <c r="G4" s="178"/>
      <c r="H4" s="178"/>
      <c r="I4" s="179"/>
      <c r="J4" s="179"/>
      <c r="K4" s="179"/>
      <c r="L4" s="179"/>
      <c r="M4" s="179"/>
      <c r="N4" s="100"/>
    </row>
    <row r="5" spans="1:14" s="56" customFormat="1" ht="12.75">
      <c r="A5" s="50"/>
      <c r="B5" s="53"/>
      <c r="C5" s="54"/>
      <c r="D5" s="54"/>
      <c r="E5" s="50"/>
      <c r="F5" s="50"/>
      <c r="G5" s="55"/>
      <c r="H5" s="50"/>
      <c r="I5" s="55"/>
      <c r="J5" s="55"/>
      <c r="K5" s="50"/>
      <c r="L5" s="99"/>
      <c r="M5" s="50"/>
      <c r="N5" s="100"/>
    </row>
    <row r="6" spans="1:14" s="56" customFormat="1" ht="17.25" customHeight="1">
      <c r="A6" s="62" t="s">
        <v>27</v>
      </c>
      <c r="B6" s="62" t="s">
        <v>31</v>
      </c>
      <c r="C6" s="54"/>
      <c r="D6" s="54"/>
      <c r="E6" s="50"/>
      <c r="F6" s="50"/>
      <c r="G6" s="55"/>
      <c r="H6" s="50"/>
      <c r="I6" s="55"/>
      <c r="J6" s="55"/>
      <c r="K6" s="50"/>
      <c r="L6" s="99"/>
      <c r="M6" s="50"/>
      <c r="N6" s="100"/>
    </row>
    <row r="7" spans="1:14" s="56" customFormat="1" ht="15.75" customHeight="1">
      <c r="A7" s="62" t="s">
        <v>28</v>
      </c>
      <c r="B7" s="63" t="s">
        <v>35</v>
      </c>
      <c r="C7" s="54"/>
      <c r="D7" s="54"/>
      <c r="E7" s="50"/>
      <c r="F7" s="50"/>
      <c r="G7" s="55"/>
      <c r="H7" s="50"/>
      <c r="I7" s="55"/>
      <c r="J7" s="55"/>
      <c r="K7" s="50"/>
      <c r="L7" s="99"/>
      <c r="M7" s="50"/>
      <c r="N7" s="100"/>
    </row>
    <row r="8" spans="1:14" s="56" customFormat="1" ht="18" customHeight="1">
      <c r="A8" s="62" t="s">
        <v>29</v>
      </c>
      <c r="B8" s="63" t="s">
        <v>32</v>
      </c>
      <c r="C8" s="54"/>
      <c r="D8" s="54"/>
      <c r="E8" s="50"/>
      <c r="F8" s="50"/>
      <c r="G8" s="55"/>
      <c r="H8" s="50"/>
      <c r="I8" s="55"/>
      <c r="J8" s="55"/>
      <c r="K8" s="50"/>
      <c r="L8" s="99"/>
      <c r="M8" s="50"/>
      <c r="N8" s="100"/>
    </row>
    <row r="9" spans="1:14" s="56" customFormat="1" ht="15.75" customHeight="1">
      <c r="A9" s="62" t="s">
        <v>33</v>
      </c>
      <c r="B9" s="63" t="s">
        <v>34</v>
      </c>
      <c r="C9" s="54"/>
      <c r="D9" s="54"/>
      <c r="E9" s="50"/>
      <c r="F9" s="50"/>
      <c r="G9" s="55"/>
      <c r="H9" s="50"/>
      <c r="I9" s="55"/>
      <c r="J9" s="55"/>
      <c r="K9" s="50"/>
      <c r="L9" s="99"/>
      <c r="M9" s="50"/>
      <c r="N9" s="100"/>
    </row>
    <row r="11" ht="13.5" thickBot="1"/>
    <row r="12" spans="1:13" ht="18">
      <c r="A12" s="181" t="s">
        <v>12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/>
    </row>
    <row r="13" spans="1:14" ht="36">
      <c r="A13" s="66" t="s">
        <v>13</v>
      </c>
      <c r="B13" s="122" t="s">
        <v>14</v>
      </c>
      <c r="C13" s="123" t="s">
        <v>15</v>
      </c>
      <c r="D13" s="123" t="s">
        <v>16</v>
      </c>
      <c r="E13" s="123" t="s">
        <v>17</v>
      </c>
      <c r="F13" s="123" t="s">
        <v>18</v>
      </c>
      <c r="G13" s="124" t="s">
        <v>19</v>
      </c>
      <c r="H13" s="123" t="s">
        <v>20</v>
      </c>
      <c r="I13" s="124" t="s">
        <v>21</v>
      </c>
      <c r="J13" s="124" t="s">
        <v>22</v>
      </c>
      <c r="K13" s="66" t="s">
        <v>23</v>
      </c>
      <c r="L13" s="66" t="s">
        <v>24</v>
      </c>
      <c r="M13" s="66" t="s">
        <v>25</v>
      </c>
      <c r="N13" s="66" t="s">
        <v>37</v>
      </c>
    </row>
    <row r="14" spans="1:14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25"/>
      <c r="M14" s="111"/>
      <c r="N14" s="20"/>
    </row>
    <row r="15" spans="1:14" ht="12.7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95"/>
    </row>
    <row r="16" spans="1:14" ht="12.75">
      <c r="A16" s="1"/>
      <c r="B16" s="2"/>
      <c r="C16" s="3"/>
      <c r="D16" s="3"/>
      <c r="E16" s="1"/>
      <c r="F16" s="5"/>
      <c r="G16" s="6"/>
      <c r="H16" s="7"/>
      <c r="I16" s="25"/>
      <c r="J16" s="9"/>
      <c r="K16" s="10"/>
      <c r="L16" s="71"/>
      <c r="M16" s="10"/>
      <c r="N16" s="20"/>
    </row>
    <row r="17" spans="1:14" ht="12.75">
      <c r="A17" s="11">
        <v>14</v>
      </c>
      <c r="B17" s="12" t="s">
        <v>0</v>
      </c>
      <c r="C17" s="13"/>
      <c r="D17" s="13"/>
      <c r="E17" s="126"/>
      <c r="F17" s="14"/>
      <c r="G17" s="15"/>
      <c r="H17" s="16"/>
      <c r="I17" s="127"/>
      <c r="J17" s="17"/>
      <c r="K17" s="17"/>
      <c r="L17" s="17"/>
      <c r="M17" s="17"/>
      <c r="N17" s="17"/>
    </row>
    <row r="18" spans="1:14" ht="43.5" customHeight="1">
      <c r="A18" s="18" t="s">
        <v>163</v>
      </c>
      <c r="B18" s="18" t="s">
        <v>41</v>
      </c>
      <c r="C18" s="3" t="s">
        <v>1</v>
      </c>
      <c r="D18" s="3" t="s">
        <v>167</v>
      </c>
      <c r="E18" s="128">
        <v>15</v>
      </c>
      <c r="F18" s="87">
        <v>9.65</v>
      </c>
      <c r="G18" s="88">
        <f>F18*E18</f>
        <v>144.75</v>
      </c>
      <c r="H18" s="89">
        <v>16.85</v>
      </c>
      <c r="I18" s="128">
        <f>H18*E18</f>
        <v>252.75000000000003</v>
      </c>
      <c r="J18" s="96">
        <f>I18+G18</f>
        <v>397.5</v>
      </c>
      <c r="K18" s="80"/>
      <c r="L18" s="81">
        <f>J18</f>
        <v>397.5</v>
      </c>
      <c r="M18" s="80"/>
      <c r="N18" s="20" t="s">
        <v>162</v>
      </c>
    </row>
    <row r="19" spans="1:14" ht="28.5" customHeight="1">
      <c r="A19" s="18" t="s">
        <v>164</v>
      </c>
      <c r="B19" s="18" t="s">
        <v>165</v>
      </c>
      <c r="C19" s="3"/>
      <c r="D19" s="3"/>
      <c r="E19" s="128"/>
      <c r="F19" s="87"/>
      <c r="G19" s="88"/>
      <c r="H19" s="89"/>
      <c r="I19" s="128"/>
      <c r="J19" s="96"/>
      <c r="K19" s="80"/>
      <c r="L19" s="81">
        <v>727.78</v>
      </c>
      <c r="M19" s="80"/>
      <c r="N19" s="20" t="s">
        <v>178</v>
      </c>
    </row>
    <row r="20" spans="1:14" ht="41.25" customHeight="1">
      <c r="A20" s="69" t="s">
        <v>166</v>
      </c>
      <c r="B20" s="113" t="s">
        <v>168</v>
      </c>
      <c r="C20" s="3" t="s">
        <v>1</v>
      </c>
      <c r="D20" s="3" t="s">
        <v>167</v>
      </c>
      <c r="E20" s="128">
        <v>14.94</v>
      </c>
      <c r="F20" s="87">
        <v>6.4</v>
      </c>
      <c r="G20" s="88">
        <f>F20*E20</f>
        <v>95.616</v>
      </c>
      <c r="H20" s="89">
        <v>2.9</v>
      </c>
      <c r="I20" s="128">
        <f>H20*E20</f>
        <v>43.326</v>
      </c>
      <c r="J20" s="96">
        <f>I20+G20</f>
        <v>138.942</v>
      </c>
      <c r="K20" s="80"/>
      <c r="L20" s="81"/>
      <c r="M20" s="80"/>
      <c r="N20" s="20" t="s">
        <v>179</v>
      </c>
    </row>
    <row r="21" spans="1:14" ht="42.75" customHeight="1">
      <c r="A21" s="69" t="s">
        <v>169</v>
      </c>
      <c r="B21" s="113" t="s">
        <v>171</v>
      </c>
      <c r="C21" s="3" t="s">
        <v>170</v>
      </c>
      <c r="D21" s="3" t="s">
        <v>167</v>
      </c>
      <c r="E21" s="128">
        <v>49.07</v>
      </c>
      <c r="F21" s="87"/>
      <c r="G21" s="88"/>
      <c r="H21" s="89">
        <v>12</v>
      </c>
      <c r="I21" s="128">
        <f>H21*E21</f>
        <v>588.84</v>
      </c>
      <c r="J21" s="96">
        <f>I21+G21</f>
        <v>588.84</v>
      </c>
      <c r="K21" s="80"/>
      <c r="L21" s="81"/>
      <c r="M21" s="80"/>
      <c r="N21" s="20" t="s">
        <v>179</v>
      </c>
    </row>
    <row r="22" spans="1:14" ht="32.25" customHeight="1">
      <c r="A22" s="85" t="s">
        <v>172</v>
      </c>
      <c r="B22" s="129" t="s">
        <v>174</v>
      </c>
      <c r="C22" s="111"/>
      <c r="D22" s="111"/>
      <c r="E22" s="128"/>
      <c r="F22" s="87"/>
      <c r="G22" s="88"/>
      <c r="H22" s="89"/>
      <c r="I22" s="128"/>
      <c r="J22" s="96"/>
      <c r="K22" s="80"/>
      <c r="L22" s="81">
        <f>J23</f>
        <v>2257.22</v>
      </c>
      <c r="M22" s="80"/>
      <c r="N22" s="20" t="s">
        <v>178</v>
      </c>
    </row>
    <row r="23" spans="1:14" ht="42.75" customHeight="1">
      <c r="A23" s="69" t="s">
        <v>175</v>
      </c>
      <c r="B23" s="113" t="s">
        <v>173</v>
      </c>
      <c r="C23" s="3" t="s">
        <v>1</v>
      </c>
      <c r="D23" s="3" t="s">
        <v>167</v>
      </c>
      <c r="E23" s="128">
        <v>49.07</v>
      </c>
      <c r="F23" s="87">
        <v>9</v>
      </c>
      <c r="G23" s="88">
        <f>F23*E23</f>
        <v>441.63</v>
      </c>
      <c r="H23" s="89">
        <v>37</v>
      </c>
      <c r="I23" s="128">
        <f>H23*E23</f>
        <v>1815.59</v>
      </c>
      <c r="J23" s="96">
        <f>I23+G23</f>
        <v>2257.22</v>
      </c>
      <c r="K23" s="80"/>
      <c r="L23" s="81"/>
      <c r="M23" s="80"/>
      <c r="N23" s="20" t="s">
        <v>179</v>
      </c>
    </row>
    <row r="24" spans="1:14" ht="76.5">
      <c r="A24" s="18" t="s">
        <v>176</v>
      </c>
      <c r="B24" s="26" t="s">
        <v>86</v>
      </c>
      <c r="C24" s="3" t="s">
        <v>1</v>
      </c>
      <c r="D24" s="3" t="s">
        <v>4</v>
      </c>
      <c r="E24" s="130">
        <v>50.84</v>
      </c>
      <c r="F24" s="131">
        <v>16</v>
      </c>
      <c r="G24" s="131">
        <f>E24*F24</f>
        <v>813.44</v>
      </c>
      <c r="H24" s="131">
        <v>5.64</v>
      </c>
      <c r="I24" s="132">
        <f>E24*H24</f>
        <v>286.7376</v>
      </c>
      <c r="J24" s="132">
        <f>I24+G24</f>
        <v>1100.1776</v>
      </c>
      <c r="K24" s="80"/>
      <c r="L24" s="81">
        <v>1100.18</v>
      </c>
      <c r="M24" s="80"/>
      <c r="N24" s="20" t="s">
        <v>138</v>
      </c>
    </row>
    <row r="25" spans="1:14" ht="51">
      <c r="A25" s="18" t="s">
        <v>177</v>
      </c>
      <c r="B25" s="85" t="s">
        <v>85</v>
      </c>
      <c r="C25" s="3" t="s">
        <v>1</v>
      </c>
      <c r="D25" s="3" t="s">
        <v>4</v>
      </c>
      <c r="E25" s="133">
        <v>61</v>
      </c>
      <c r="F25" s="90">
        <v>22</v>
      </c>
      <c r="G25" s="88">
        <f>F25*E25</f>
        <v>1342</v>
      </c>
      <c r="H25" s="89">
        <v>9.05</v>
      </c>
      <c r="I25" s="128">
        <f>H25*E25</f>
        <v>552.0500000000001</v>
      </c>
      <c r="J25" s="96">
        <f>I25+G25</f>
        <v>1894.0500000000002</v>
      </c>
      <c r="K25" s="80"/>
      <c r="L25" s="81">
        <f>J25</f>
        <v>1894.0500000000002</v>
      </c>
      <c r="M25" s="80"/>
      <c r="N25" s="20" t="s">
        <v>155</v>
      </c>
    </row>
    <row r="26" spans="1:14" ht="12.75">
      <c r="A26" s="85" t="s">
        <v>180</v>
      </c>
      <c r="B26" s="134" t="s">
        <v>45</v>
      </c>
      <c r="C26" s="3"/>
      <c r="D26" s="3"/>
      <c r="E26" s="135"/>
      <c r="F26" s="135"/>
      <c r="G26" s="135"/>
      <c r="H26" s="135"/>
      <c r="I26" s="136"/>
      <c r="J26" s="136"/>
      <c r="K26" s="80"/>
      <c r="L26" s="81">
        <v>6.81</v>
      </c>
      <c r="M26" s="80"/>
      <c r="N26" s="175" t="s">
        <v>95</v>
      </c>
    </row>
    <row r="27" spans="1:14" ht="25.5">
      <c r="A27" s="69" t="s">
        <v>195</v>
      </c>
      <c r="B27" s="137" t="s">
        <v>43</v>
      </c>
      <c r="C27" s="138" t="s">
        <v>1</v>
      </c>
      <c r="D27" s="138" t="s">
        <v>3</v>
      </c>
      <c r="E27" s="131">
        <v>0.24</v>
      </c>
      <c r="F27" s="131">
        <v>0</v>
      </c>
      <c r="G27" s="131">
        <f>E27*F27</f>
        <v>0</v>
      </c>
      <c r="H27" s="131">
        <v>19</v>
      </c>
      <c r="I27" s="132">
        <f>H27*E27</f>
        <v>4.56</v>
      </c>
      <c r="J27" s="132">
        <f>I27</f>
        <v>4.56</v>
      </c>
      <c r="K27" s="80"/>
      <c r="L27" s="81"/>
      <c r="M27" s="80"/>
      <c r="N27" s="175"/>
    </row>
    <row r="28" spans="1:14" ht="12.75">
      <c r="A28" s="69" t="s">
        <v>196</v>
      </c>
      <c r="B28" s="137" t="s">
        <v>44</v>
      </c>
      <c r="C28" s="138" t="s">
        <v>1</v>
      </c>
      <c r="D28" s="138" t="s">
        <v>3</v>
      </c>
      <c r="E28" s="131">
        <v>0.24</v>
      </c>
      <c r="F28" s="131">
        <v>1</v>
      </c>
      <c r="G28" s="131">
        <f>E28*F28</f>
        <v>0.24</v>
      </c>
      <c r="H28" s="139">
        <v>8.36</v>
      </c>
      <c r="I28" s="132">
        <f>H28*E28</f>
        <v>2.0063999999999997</v>
      </c>
      <c r="J28" s="132">
        <f>I28+G28</f>
        <v>2.2463999999999995</v>
      </c>
      <c r="K28" s="80"/>
      <c r="L28" s="81"/>
      <c r="M28" s="80"/>
      <c r="N28" s="175"/>
    </row>
    <row r="29" spans="1:14" ht="12.75">
      <c r="A29" s="85" t="s">
        <v>181</v>
      </c>
      <c r="B29" s="134" t="s">
        <v>62</v>
      </c>
      <c r="C29" s="3"/>
      <c r="D29" s="3"/>
      <c r="E29" s="135"/>
      <c r="F29" s="135"/>
      <c r="G29" s="135"/>
      <c r="H29" s="135"/>
      <c r="I29" s="136"/>
      <c r="J29" s="136"/>
      <c r="K29" s="80"/>
      <c r="L29" s="81">
        <f>J30+J31</f>
        <v>31.79</v>
      </c>
      <c r="M29" s="80"/>
      <c r="N29" s="175" t="s">
        <v>156</v>
      </c>
    </row>
    <row r="30" spans="1:14" ht="38.25">
      <c r="A30" s="77" t="s">
        <v>197</v>
      </c>
      <c r="B30" s="137" t="s">
        <v>63</v>
      </c>
      <c r="C30" s="138" t="s">
        <v>1</v>
      </c>
      <c r="D30" s="138" t="s">
        <v>5</v>
      </c>
      <c r="E30" s="131" t="s">
        <v>55</v>
      </c>
      <c r="F30" s="131">
        <v>4.8</v>
      </c>
      <c r="G30" s="131">
        <f>E30*F30</f>
        <v>4.8</v>
      </c>
      <c r="H30" s="131">
        <v>2.79</v>
      </c>
      <c r="I30" s="132">
        <f>E30*H30</f>
        <v>2.79</v>
      </c>
      <c r="J30" s="96">
        <f>I30+G30</f>
        <v>7.59</v>
      </c>
      <c r="K30" s="80"/>
      <c r="L30" s="81"/>
      <c r="M30" s="80"/>
      <c r="N30" s="175"/>
    </row>
    <row r="31" spans="1:14" ht="38.25">
      <c r="A31" s="77" t="s">
        <v>198</v>
      </c>
      <c r="B31" s="137" t="s">
        <v>64</v>
      </c>
      <c r="C31" s="138" t="s">
        <v>1</v>
      </c>
      <c r="D31" s="138" t="s">
        <v>5</v>
      </c>
      <c r="E31" s="131">
        <v>1</v>
      </c>
      <c r="F31" s="131">
        <v>17.2</v>
      </c>
      <c r="G31" s="131">
        <f>E31*F31</f>
        <v>17.2</v>
      </c>
      <c r="H31" s="131">
        <v>7</v>
      </c>
      <c r="I31" s="132">
        <f>E31*H31</f>
        <v>7</v>
      </c>
      <c r="J31" s="96">
        <f>I31+G31</f>
        <v>24.2</v>
      </c>
      <c r="K31" s="80"/>
      <c r="L31" s="81"/>
      <c r="M31" s="80"/>
      <c r="N31" s="175"/>
    </row>
    <row r="32" spans="1:14" ht="51">
      <c r="A32" s="85" t="s">
        <v>182</v>
      </c>
      <c r="B32" s="78" t="s">
        <v>65</v>
      </c>
      <c r="C32" s="3"/>
      <c r="D32" s="3"/>
      <c r="E32" s="25"/>
      <c r="F32" s="91"/>
      <c r="G32" s="92"/>
      <c r="H32" s="93"/>
      <c r="I32" s="25"/>
      <c r="J32" s="97"/>
      <c r="K32" s="24"/>
      <c r="L32" s="81">
        <f>J33+J34+J35+J36</f>
        <v>301.24999999999994</v>
      </c>
      <c r="M32" s="24"/>
      <c r="N32" s="20" t="s">
        <v>71</v>
      </c>
    </row>
    <row r="33" spans="1:14" ht="25.5">
      <c r="A33" s="77" t="s">
        <v>199</v>
      </c>
      <c r="B33" s="22" t="s">
        <v>68</v>
      </c>
      <c r="C33" s="3" t="s">
        <v>1</v>
      </c>
      <c r="D33" s="3" t="s">
        <v>5</v>
      </c>
      <c r="E33" s="133">
        <v>7</v>
      </c>
      <c r="F33" s="87">
        <v>6.2</v>
      </c>
      <c r="G33" s="88">
        <f>F33*E33</f>
        <v>43.4</v>
      </c>
      <c r="H33" s="89">
        <v>6.48</v>
      </c>
      <c r="I33" s="128">
        <f>H33*E33</f>
        <v>45.36</v>
      </c>
      <c r="J33" s="96">
        <f>I33+G33</f>
        <v>88.75999999999999</v>
      </c>
      <c r="K33" s="24"/>
      <c r="L33" s="81"/>
      <c r="M33" s="24"/>
      <c r="N33" s="20" t="s">
        <v>96</v>
      </c>
    </row>
    <row r="34" spans="1:14" ht="25.5">
      <c r="A34" s="77" t="s">
        <v>200</v>
      </c>
      <c r="B34" s="22" t="s">
        <v>66</v>
      </c>
      <c r="C34" s="3" t="s">
        <v>1</v>
      </c>
      <c r="D34" s="3" t="s">
        <v>4</v>
      </c>
      <c r="E34" s="133">
        <v>14</v>
      </c>
      <c r="F34" s="87">
        <v>6.45</v>
      </c>
      <c r="G34" s="88">
        <f>F34*E34</f>
        <v>90.3</v>
      </c>
      <c r="H34" s="89">
        <v>6.48</v>
      </c>
      <c r="I34" s="128">
        <f>H34*E34</f>
        <v>90.72</v>
      </c>
      <c r="J34" s="96">
        <f>I34+G34</f>
        <v>181.01999999999998</v>
      </c>
      <c r="K34" s="24"/>
      <c r="L34" s="81"/>
      <c r="M34" s="24"/>
      <c r="N34" s="20" t="s">
        <v>97</v>
      </c>
    </row>
    <row r="35" spans="1:14" ht="25.5">
      <c r="A35" s="77" t="s">
        <v>201</v>
      </c>
      <c r="B35" s="22" t="s">
        <v>67</v>
      </c>
      <c r="C35" s="3" t="s">
        <v>1</v>
      </c>
      <c r="D35" s="3" t="s">
        <v>5</v>
      </c>
      <c r="E35" s="133">
        <v>1</v>
      </c>
      <c r="F35" s="87">
        <v>20.95</v>
      </c>
      <c r="G35" s="88">
        <f>F35*E35</f>
        <v>20.95</v>
      </c>
      <c r="H35" s="89">
        <v>3.24</v>
      </c>
      <c r="I35" s="128">
        <f>H35*E35</f>
        <v>3.24</v>
      </c>
      <c r="J35" s="96">
        <f>I35+G35</f>
        <v>24.189999999999998</v>
      </c>
      <c r="K35" s="24"/>
      <c r="L35" s="81"/>
      <c r="M35" s="24"/>
      <c r="N35" s="20" t="s">
        <v>98</v>
      </c>
    </row>
    <row r="36" spans="1:14" ht="12.75">
      <c r="A36" s="77" t="s">
        <v>202</v>
      </c>
      <c r="B36" s="22" t="s">
        <v>69</v>
      </c>
      <c r="C36" s="3" t="s">
        <v>6</v>
      </c>
      <c r="D36" s="3" t="s">
        <v>5</v>
      </c>
      <c r="E36" s="133">
        <v>14</v>
      </c>
      <c r="F36" s="87">
        <v>0.52</v>
      </c>
      <c r="G36" s="88">
        <f>F36*E36</f>
        <v>7.28</v>
      </c>
      <c r="H36" s="89">
        <v>0</v>
      </c>
      <c r="I36" s="128">
        <f>H36*E36</f>
        <v>0</v>
      </c>
      <c r="J36" s="96">
        <f>I36+G36</f>
        <v>7.28</v>
      </c>
      <c r="K36" s="24"/>
      <c r="L36" s="81"/>
      <c r="M36" s="24"/>
      <c r="N36" s="20" t="s">
        <v>70</v>
      </c>
    </row>
    <row r="37" spans="1:14" ht="86.25" customHeight="1">
      <c r="A37" s="18" t="s">
        <v>183</v>
      </c>
      <c r="B37" s="85" t="s">
        <v>72</v>
      </c>
      <c r="C37" s="111"/>
      <c r="D37" s="111"/>
      <c r="E37" s="110"/>
      <c r="F37" s="79"/>
      <c r="G37" s="79"/>
      <c r="H37" s="79"/>
      <c r="I37" s="112"/>
      <c r="J37" s="97"/>
      <c r="K37" s="24"/>
      <c r="L37" s="81">
        <v>1224.54</v>
      </c>
      <c r="M37" s="24"/>
      <c r="N37" s="20" t="s">
        <v>157</v>
      </c>
    </row>
    <row r="38" spans="1:14" ht="15.75" customHeight="1">
      <c r="A38" s="69" t="s">
        <v>203</v>
      </c>
      <c r="B38" s="21" t="s">
        <v>99</v>
      </c>
      <c r="C38" s="3" t="s">
        <v>1</v>
      </c>
      <c r="D38" s="3" t="s">
        <v>2</v>
      </c>
      <c r="E38" s="133">
        <v>1</v>
      </c>
      <c r="F38" s="109">
        <v>311.45</v>
      </c>
      <c r="G38" s="109">
        <f>F38*E38</f>
        <v>311.45</v>
      </c>
      <c r="H38" s="109">
        <v>30.6</v>
      </c>
      <c r="I38" s="140">
        <f>H38*E38</f>
        <v>30.6</v>
      </c>
      <c r="J38" s="96">
        <f>I38+G38</f>
        <v>342.05</v>
      </c>
      <c r="K38" s="24"/>
      <c r="L38" s="81"/>
      <c r="M38" s="24"/>
      <c r="N38" s="20"/>
    </row>
    <row r="39" spans="1:14" ht="16.5" customHeight="1">
      <c r="A39" s="69" t="s">
        <v>204</v>
      </c>
      <c r="B39" s="21" t="s">
        <v>100</v>
      </c>
      <c r="C39" s="3" t="s">
        <v>1</v>
      </c>
      <c r="D39" s="3" t="s">
        <v>2</v>
      </c>
      <c r="E39" s="133">
        <v>2.58</v>
      </c>
      <c r="F39" s="109">
        <v>311.45</v>
      </c>
      <c r="G39" s="109">
        <f>F39*E39</f>
        <v>803.5409999999999</v>
      </c>
      <c r="H39" s="109">
        <v>30.6</v>
      </c>
      <c r="I39" s="140">
        <f>H39*E39</f>
        <v>78.94800000000001</v>
      </c>
      <c r="J39" s="96">
        <f>I39+G39</f>
        <v>882.4889999999999</v>
      </c>
      <c r="K39" s="24"/>
      <c r="L39" s="81"/>
      <c r="M39" s="24"/>
      <c r="N39" s="20"/>
    </row>
    <row r="40" spans="1:14" ht="12.75">
      <c r="A40" s="18" t="s">
        <v>184</v>
      </c>
      <c r="B40" s="18" t="s">
        <v>80</v>
      </c>
      <c r="C40" s="3"/>
      <c r="D40" s="3"/>
      <c r="E40" s="25"/>
      <c r="F40" s="93"/>
      <c r="G40" s="92"/>
      <c r="H40" s="93"/>
      <c r="I40" s="25"/>
      <c r="J40" s="97"/>
      <c r="K40" s="24"/>
      <c r="L40" s="81">
        <v>25503.67</v>
      </c>
      <c r="M40" s="24"/>
      <c r="N40" s="175" t="s">
        <v>77</v>
      </c>
    </row>
    <row r="41" spans="1:14" ht="25.5">
      <c r="A41" s="69" t="s">
        <v>205</v>
      </c>
      <c r="B41" s="137" t="s">
        <v>78</v>
      </c>
      <c r="C41" s="141" t="s">
        <v>1</v>
      </c>
      <c r="D41" s="141" t="s">
        <v>2</v>
      </c>
      <c r="E41" s="131">
        <v>2060.07</v>
      </c>
      <c r="F41" s="131">
        <v>3</v>
      </c>
      <c r="G41" s="131">
        <f>F41*E41</f>
        <v>6180.210000000001</v>
      </c>
      <c r="H41" s="131">
        <v>6.5</v>
      </c>
      <c r="I41" s="132">
        <f>H41*E41</f>
        <v>13390.455000000002</v>
      </c>
      <c r="J41" s="96">
        <f aca="true" t="shared" si="0" ref="J41:J46">I41+G41</f>
        <v>19570.665</v>
      </c>
      <c r="K41" s="80"/>
      <c r="L41" s="81"/>
      <c r="M41" s="80"/>
      <c r="N41" s="175"/>
    </row>
    <row r="42" spans="1:14" ht="25.5">
      <c r="A42" s="69" t="s">
        <v>206</v>
      </c>
      <c r="B42" s="137" t="s">
        <v>79</v>
      </c>
      <c r="C42" s="141" t="s">
        <v>1</v>
      </c>
      <c r="D42" s="141" t="s">
        <v>2</v>
      </c>
      <c r="E42" s="131">
        <v>2060.07</v>
      </c>
      <c r="F42" s="131">
        <v>0.88</v>
      </c>
      <c r="G42" s="131">
        <f>F42*E42</f>
        <v>1812.8616000000002</v>
      </c>
      <c r="H42" s="131">
        <v>2</v>
      </c>
      <c r="I42" s="132">
        <f>H42*E42</f>
        <v>4120.14</v>
      </c>
      <c r="J42" s="96">
        <f t="shared" si="0"/>
        <v>5933.0016000000005</v>
      </c>
      <c r="K42" s="80"/>
      <c r="L42" s="81"/>
      <c r="M42" s="80"/>
      <c r="N42" s="175"/>
    </row>
    <row r="43" spans="1:14" ht="76.5">
      <c r="A43" s="18" t="s">
        <v>185</v>
      </c>
      <c r="B43" s="18" t="s">
        <v>81</v>
      </c>
      <c r="C43" s="3" t="s">
        <v>1</v>
      </c>
      <c r="D43" s="3" t="s">
        <v>82</v>
      </c>
      <c r="E43" s="133">
        <v>200</v>
      </c>
      <c r="F43" s="89">
        <v>1</v>
      </c>
      <c r="G43" s="88">
        <f>F43*E43</f>
        <v>200</v>
      </c>
      <c r="H43" s="89">
        <v>160</v>
      </c>
      <c r="I43" s="128">
        <v>160</v>
      </c>
      <c r="J43" s="98">
        <f t="shared" si="0"/>
        <v>360</v>
      </c>
      <c r="K43" s="80"/>
      <c r="L43" s="81">
        <f>J43</f>
        <v>360</v>
      </c>
      <c r="M43" s="80"/>
      <c r="N43" s="20" t="s">
        <v>158</v>
      </c>
    </row>
    <row r="44" spans="1:14" ht="96.75" customHeight="1">
      <c r="A44" s="18" t="s">
        <v>186</v>
      </c>
      <c r="B44" s="26" t="s">
        <v>83</v>
      </c>
      <c r="C44" s="3" t="s">
        <v>1</v>
      </c>
      <c r="D44" s="3" t="s">
        <v>89</v>
      </c>
      <c r="E44" s="133">
        <v>20</v>
      </c>
      <c r="F44" s="87">
        <v>0.45</v>
      </c>
      <c r="G44" s="88">
        <f>F44*E44</f>
        <v>9</v>
      </c>
      <c r="H44" s="89">
        <v>1.5</v>
      </c>
      <c r="I44" s="128">
        <f>H44*E44</f>
        <v>30</v>
      </c>
      <c r="J44" s="96">
        <f t="shared" si="0"/>
        <v>39</v>
      </c>
      <c r="K44" s="80"/>
      <c r="L44" s="81">
        <f>J44</f>
        <v>39</v>
      </c>
      <c r="M44" s="80"/>
      <c r="N44" s="20" t="s">
        <v>101</v>
      </c>
    </row>
    <row r="45" spans="1:14" ht="25.5">
      <c r="A45" s="18" t="s">
        <v>187</v>
      </c>
      <c r="B45" s="86" t="s">
        <v>90</v>
      </c>
      <c r="C45" s="3" t="s">
        <v>1</v>
      </c>
      <c r="D45" s="3" t="s">
        <v>82</v>
      </c>
      <c r="E45" s="133">
        <v>1.9</v>
      </c>
      <c r="F45" s="87">
        <v>13.41</v>
      </c>
      <c r="G45" s="88">
        <f>F45*E45</f>
        <v>25.479</v>
      </c>
      <c r="H45" s="89">
        <v>4.33</v>
      </c>
      <c r="I45" s="128">
        <f>H45*E45</f>
        <v>8.227</v>
      </c>
      <c r="J45" s="96">
        <f t="shared" si="0"/>
        <v>33.706</v>
      </c>
      <c r="K45" s="80"/>
      <c r="L45" s="81">
        <v>33.71</v>
      </c>
      <c r="M45" s="80"/>
      <c r="N45" s="20" t="s">
        <v>91</v>
      </c>
    </row>
    <row r="46" spans="1:14" ht="38.25">
      <c r="A46" s="18" t="s">
        <v>188</v>
      </c>
      <c r="B46" s="18" t="s">
        <v>87</v>
      </c>
      <c r="C46" s="3" t="s">
        <v>1</v>
      </c>
      <c r="D46" s="3" t="s">
        <v>5</v>
      </c>
      <c r="E46" s="128">
        <v>4</v>
      </c>
      <c r="F46" s="87">
        <v>13.38</v>
      </c>
      <c r="G46" s="88">
        <f aca="true" t="shared" si="1" ref="G46:G52">F46*E46</f>
        <v>53.52</v>
      </c>
      <c r="H46" s="89">
        <v>3.22</v>
      </c>
      <c r="I46" s="128">
        <f>H46*E46</f>
        <v>12.88</v>
      </c>
      <c r="J46" s="96">
        <f t="shared" si="0"/>
        <v>66.4</v>
      </c>
      <c r="K46" s="80"/>
      <c r="L46" s="81">
        <f>J46</f>
        <v>66.4</v>
      </c>
      <c r="M46" s="80"/>
      <c r="N46" s="20" t="s">
        <v>103</v>
      </c>
    </row>
    <row r="47" spans="1:14" ht="38.25">
      <c r="A47" s="18" t="s">
        <v>189</v>
      </c>
      <c r="B47" s="18" t="s">
        <v>88</v>
      </c>
      <c r="C47" s="3" t="s">
        <v>6</v>
      </c>
      <c r="D47" s="3" t="s">
        <v>4</v>
      </c>
      <c r="E47" s="128">
        <v>7.2</v>
      </c>
      <c r="F47" s="87">
        <v>5.34</v>
      </c>
      <c r="G47" s="88">
        <f t="shared" si="1"/>
        <v>38.448</v>
      </c>
      <c r="H47" s="89">
        <v>0</v>
      </c>
      <c r="I47" s="128">
        <v>0</v>
      </c>
      <c r="J47" s="96">
        <f>G47</f>
        <v>38.448</v>
      </c>
      <c r="K47" s="80"/>
      <c r="L47" s="81">
        <v>38.45</v>
      </c>
      <c r="M47" s="80"/>
      <c r="N47" s="20" t="s">
        <v>102</v>
      </c>
    </row>
    <row r="48" spans="1:14" ht="38.25">
      <c r="A48" s="18" t="s">
        <v>190</v>
      </c>
      <c r="B48" s="18" t="s">
        <v>84</v>
      </c>
      <c r="C48" s="3" t="s">
        <v>1</v>
      </c>
      <c r="D48" s="3" t="s">
        <v>4</v>
      </c>
      <c r="E48" s="133">
        <v>8.4</v>
      </c>
      <c r="F48" s="87">
        <v>7.64</v>
      </c>
      <c r="G48" s="88">
        <f t="shared" si="1"/>
        <v>64.176</v>
      </c>
      <c r="H48" s="101">
        <v>3.35</v>
      </c>
      <c r="I48" s="128">
        <f>H48*E48</f>
        <v>28.14</v>
      </c>
      <c r="J48" s="96">
        <f>I48+G48</f>
        <v>92.316</v>
      </c>
      <c r="K48" s="80"/>
      <c r="L48" s="81">
        <v>92.32</v>
      </c>
      <c r="M48" s="80"/>
      <c r="N48" s="20" t="s">
        <v>92</v>
      </c>
    </row>
    <row r="49" spans="1:17" ht="76.5">
      <c r="A49" s="18" t="s">
        <v>192</v>
      </c>
      <c r="B49" s="18" t="s">
        <v>128</v>
      </c>
      <c r="C49" s="39"/>
      <c r="D49" s="39"/>
      <c r="E49" s="133"/>
      <c r="F49" s="90"/>
      <c r="G49" s="104"/>
      <c r="H49" s="101"/>
      <c r="I49" s="133"/>
      <c r="J49" s="96"/>
      <c r="K49" s="105"/>
      <c r="L49" s="106">
        <v>670.11</v>
      </c>
      <c r="M49" s="105"/>
      <c r="N49" s="108" t="s">
        <v>152</v>
      </c>
      <c r="Q49" s="102"/>
    </row>
    <row r="50" spans="1:17" ht="40.5" customHeight="1">
      <c r="A50" s="69" t="s">
        <v>207</v>
      </c>
      <c r="B50" s="113" t="s">
        <v>129</v>
      </c>
      <c r="C50" s="39" t="s">
        <v>1</v>
      </c>
      <c r="D50" s="39" t="s">
        <v>2</v>
      </c>
      <c r="E50" s="133">
        <v>12.25</v>
      </c>
      <c r="F50" s="90">
        <v>51.33</v>
      </c>
      <c r="G50" s="104">
        <f>F50*E50</f>
        <v>628.7925</v>
      </c>
      <c r="H50" s="101">
        <v>0</v>
      </c>
      <c r="I50" s="133">
        <v>0</v>
      </c>
      <c r="J50" s="96">
        <f>G50</f>
        <v>628.7925</v>
      </c>
      <c r="K50" s="105"/>
      <c r="L50" s="106"/>
      <c r="M50" s="105"/>
      <c r="N50" s="108" t="s">
        <v>150</v>
      </c>
      <c r="Q50" s="102"/>
    </row>
    <row r="51" spans="1:17" ht="25.5">
      <c r="A51" s="69" t="s">
        <v>208</v>
      </c>
      <c r="B51" s="113" t="s">
        <v>149</v>
      </c>
      <c r="C51" s="39" t="s">
        <v>1</v>
      </c>
      <c r="D51" s="39" t="s">
        <v>2</v>
      </c>
      <c r="E51" s="133">
        <v>6.6</v>
      </c>
      <c r="F51" s="90">
        <v>6.26</v>
      </c>
      <c r="G51" s="104">
        <f>F51*E51</f>
        <v>41.315999999999995</v>
      </c>
      <c r="H51" s="101">
        <v>0</v>
      </c>
      <c r="I51" s="133">
        <v>0</v>
      </c>
      <c r="J51" s="96">
        <f>G51</f>
        <v>41.315999999999995</v>
      </c>
      <c r="K51" s="105"/>
      <c r="L51" s="106"/>
      <c r="M51" s="105"/>
      <c r="N51" s="108" t="s">
        <v>151</v>
      </c>
      <c r="Q51" s="102"/>
    </row>
    <row r="52" spans="1:14" ht="12.75">
      <c r="A52" s="18" t="s">
        <v>193</v>
      </c>
      <c r="B52" s="18" t="s">
        <v>93</v>
      </c>
      <c r="C52" s="39" t="s">
        <v>1</v>
      </c>
      <c r="D52" s="39" t="s">
        <v>4</v>
      </c>
      <c r="E52" s="133">
        <v>4.66</v>
      </c>
      <c r="F52" s="101">
        <v>15.83</v>
      </c>
      <c r="G52" s="104">
        <f t="shared" si="1"/>
        <v>73.76780000000001</v>
      </c>
      <c r="H52" s="101">
        <f>(1.78+2.3)*124.79%+(1.78+2.3)</f>
        <v>9.171432</v>
      </c>
      <c r="I52" s="133">
        <f>H52*E52</f>
        <v>42.73887312</v>
      </c>
      <c r="J52" s="96">
        <f>I52+G52</f>
        <v>116.50667312000002</v>
      </c>
      <c r="K52" s="105"/>
      <c r="L52" s="106">
        <v>116.51</v>
      </c>
      <c r="M52" s="105"/>
      <c r="N52" s="108" t="s">
        <v>94</v>
      </c>
    </row>
    <row r="53" spans="1:14" ht="12.75">
      <c r="A53" s="142" t="s">
        <v>194</v>
      </c>
      <c r="B53" s="143" t="s">
        <v>145</v>
      </c>
      <c r="C53" s="143"/>
      <c r="D53" s="143"/>
      <c r="E53" s="144"/>
      <c r="F53" s="145"/>
      <c r="G53" s="79"/>
      <c r="H53" s="145"/>
      <c r="I53" s="79"/>
      <c r="J53" s="79"/>
      <c r="K53" s="146"/>
      <c r="L53" s="147">
        <f>J54+J55</f>
        <v>1348.85</v>
      </c>
      <c r="M53" s="9"/>
      <c r="N53" s="175" t="s">
        <v>153</v>
      </c>
    </row>
    <row r="54" spans="1:14" ht="25.5">
      <c r="A54" s="148" t="s">
        <v>139</v>
      </c>
      <c r="B54" s="137" t="s">
        <v>140</v>
      </c>
      <c r="C54" s="141" t="s">
        <v>1</v>
      </c>
      <c r="D54" s="141" t="s">
        <v>2</v>
      </c>
      <c r="E54" s="149" t="s">
        <v>141</v>
      </c>
      <c r="F54" s="79">
        <v>4</v>
      </c>
      <c r="G54" s="79">
        <f>E54*F54</f>
        <v>0.4</v>
      </c>
      <c r="H54" s="79">
        <v>12</v>
      </c>
      <c r="I54" s="112">
        <f>E54*H54</f>
        <v>1.2000000000000002</v>
      </c>
      <c r="J54" s="112">
        <f>G54+I54</f>
        <v>1.6</v>
      </c>
      <c r="K54" s="150"/>
      <c r="L54" s="147"/>
      <c r="M54" s="9"/>
      <c r="N54" s="175"/>
    </row>
    <row r="55" spans="1:14" ht="53.25" customHeight="1">
      <c r="A55" s="148" t="s">
        <v>142</v>
      </c>
      <c r="B55" s="137" t="s">
        <v>143</v>
      </c>
      <c r="C55" s="141" t="s">
        <v>1</v>
      </c>
      <c r="D55" s="141" t="s">
        <v>2</v>
      </c>
      <c r="E55" s="149" t="s">
        <v>144</v>
      </c>
      <c r="F55" s="79">
        <v>6</v>
      </c>
      <c r="G55" s="79">
        <f>E55*F55</f>
        <v>951</v>
      </c>
      <c r="H55" s="79">
        <v>2.5</v>
      </c>
      <c r="I55" s="112">
        <f>E55*H55</f>
        <v>396.25</v>
      </c>
      <c r="J55" s="112">
        <f>G55+I55</f>
        <v>1347.25</v>
      </c>
      <c r="K55" s="150"/>
      <c r="L55" s="147"/>
      <c r="M55" s="9"/>
      <c r="N55" s="175"/>
    </row>
    <row r="56" spans="1:14" ht="53.25" customHeight="1">
      <c r="A56" s="151">
        <v>15</v>
      </c>
      <c r="B56" s="111"/>
      <c r="C56" s="111"/>
      <c r="D56" s="111"/>
      <c r="E56" s="111"/>
      <c r="F56" s="109"/>
      <c r="G56" s="109"/>
      <c r="H56" s="111"/>
      <c r="I56" s="111"/>
      <c r="J56" s="112"/>
      <c r="K56" s="152"/>
      <c r="L56" s="147">
        <f>J57+J58</f>
        <v>2550</v>
      </c>
      <c r="M56" s="9"/>
      <c r="N56" s="20" t="s">
        <v>160</v>
      </c>
    </row>
    <row r="57" spans="1:14" ht="53.25" customHeight="1">
      <c r="A57" s="153" t="s">
        <v>191</v>
      </c>
      <c r="B57" s="153" t="s">
        <v>159</v>
      </c>
      <c r="C57" s="120" t="s">
        <v>1</v>
      </c>
      <c r="D57" s="120" t="s">
        <v>16</v>
      </c>
      <c r="E57" s="121">
        <v>7</v>
      </c>
      <c r="F57" s="109"/>
      <c r="G57" s="109"/>
      <c r="H57" s="109"/>
      <c r="I57" s="112">
        <v>2550</v>
      </c>
      <c r="J57" s="112">
        <f>G57+I57</f>
        <v>2550</v>
      </c>
      <c r="K57" s="152"/>
      <c r="L57" s="9"/>
      <c r="M57" s="9"/>
      <c r="N57" s="20" t="s">
        <v>161</v>
      </c>
    </row>
    <row r="58" spans="1:17" ht="12.75">
      <c r="A58" s="18"/>
      <c r="B58" s="2" t="s">
        <v>7</v>
      </c>
      <c r="C58" s="3"/>
      <c r="D58" s="3"/>
      <c r="E58" s="25"/>
      <c r="F58" s="93"/>
      <c r="G58" s="92"/>
      <c r="H58" s="93"/>
      <c r="I58" s="25"/>
      <c r="J58" s="23"/>
      <c r="K58" s="24"/>
      <c r="L58" s="34">
        <f>SUM(L18:L56)</f>
        <v>38760.14</v>
      </c>
      <c r="M58" s="24"/>
      <c r="N58" s="20"/>
      <c r="Q58" s="103"/>
    </row>
    <row r="59" spans="1:17" ht="12.75">
      <c r="A59" s="18"/>
      <c r="B59" s="19"/>
      <c r="C59" s="3"/>
      <c r="D59" s="3"/>
      <c r="E59" s="1"/>
      <c r="F59" s="5"/>
      <c r="G59" s="6"/>
      <c r="H59" s="7"/>
      <c r="I59" s="25"/>
      <c r="J59" s="9"/>
      <c r="K59" s="24"/>
      <c r="L59" s="72"/>
      <c r="M59" s="24"/>
      <c r="N59" s="20"/>
      <c r="Q59" s="103"/>
    </row>
    <row r="60" spans="1:14" ht="12.75">
      <c r="A60" s="11"/>
      <c r="B60" s="12" t="s">
        <v>8</v>
      </c>
      <c r="C60" s="13"/>
      <c r="D60" s="13"/>
      <c r="E60" s="126"/>
      <c r="F60" s="14"/>
      <c r="G60" s="15"/>
      <c r="H60" s="16"/>
      <c r="I60" s="127"/>
      <c r="J60" s="17"/>
      <c r="K60" s="17"/>
      <c r="L60" s="17"/>
      <c r="M60" s="17"/>
      <c r="N60" s="17"/>
    </row>
    <row r="61" spans="1:14" s="115" customFormat="1" ht="12.75">
      <c r="A61" s="26" t="s">
        <v>135</v>
      </c>
      <c r="B61" s="86" t="s">
        <v>136</v>
      </c>
      <c r="C61" s="154"/>
      <c r="D61" s="154"/>
      <c r="E61" s="155"/>
      <c r="F61" s="156"/>
      <c r="G61" s="157"/>
      <c r="H61" s="158"/>
      <c r="I61" s="159"/>
      <c r="J61" s="9"/>
      <c r="K61" s="82">
        <f>J62+J63</f>
        <v>5046.5</v>
      </c>
      <c r="L61" s="9"/>
      <c r="M61" s="9"/>
      <c r="N61" s="114"/>
    </row>
    <row r="62" spans="1:17" ht="27">
      <c r="A62" s="116" t="s">
        <v>110</v>
      </c>
      <c r="B62" s="1" t="s">
        <v>11</v>
      </c>
      <c r="C62" s="3" t="s">
        <v>1</v>
      </c>
      <c r="D62" s="3" t="s">
        <v>2</v>
      </c>
      <c r="E62" s="160">
        <v>55</v>
      </c>
      <c r="F62" s="68">
        <v>2.3</v>
      </c>
      <c r="G62" s="76">
        <f>F62*E62</f>
        <v>126.49999999999999</v>
      </c>
      <c r="H62" s="68">
        <v>4</v>
      </c>
      <c r="I62" s="160">
        <f>H62*E62</f>
        <v>220</v>
      </c>
      <c r="J62" s="98">
        <f>I62+G62</f>
        <v>346.5</v>
      </c>
      <c r="K62" s="82"/>
      <c r="L62" s="9"/>
      <c r="M62" s="9"/>
      <c r="N62" s="20" t="s">
        <v>38</v>
      </c>
      <c r="Q62" s="103"/>
    </row>
    <row r="63" spans="1:14" ht="54.75" customHeight="1">
      <c r="A63" s="69" t="s">
        <v>111</v>
      </c>
      <c r="B63" s="161" t="s">
        <v>36</v>
      </c>
      <c r="C63" s="3" t="s">
        <v>1</v>
      </c>
      <c r="D63" s="3" t="s">
        <v>2</v>
      </c>
      <c r="E63" s="131" t="s">
        <v>40</v>
      </c>
      <c r="F63" s="131">
        <v>78</v>
      </c>
      <c r="G63" s="131">
        <f>E63*F63</f>
        <v>1950</v>
      </c>
      <c r="H63" s="131">
        <v>110</v>
      </c>
      <c r="I63" s="132">
        <f>E63*H63</f>
        <v>2750</v>
      </c>
      <c r="J63" s="132">
        <f>I63+G63</f>
        <v>4700</v>
      </c>
      <c r="K63" s="83"/>
      <c r="L63" s="72"/>
      <c r="M63" s="27"/>
      <c r="N63" s="20" t="s">
        <v>39</v>
      </c>
    </row>
    <row r="64" spans="1:14" ht="12.75">
      <c r="A64" s="18" t="s">
        <v>112</v>
      </c>
      <c r="B64" s="134" t="s">
        <v>45</v>
      </c>
      <c r="C64" s="3"/>
      <c r="D64" s="3"/>
      <c r="E64" s="135"/>
      <c r="F64" s="135"/>
      <c r="G64" s="135"/>
      <c r="H64" s="135"/>
      <c r="I64" s="136"/>
      <c r="J64" s="162"/>
      <c r="K64" s="83">
        <v>121.81</v>
      </c>
      <c r="L64" s="72"/>
      <c r="M64" s="27"/>
      <c r="N64" s="175" t="s">
        <v>61</v>
      </c>
    </row>
    <row r="65" spans="1:14" ht="12.75">
      <c r="A65" s="69" t="s">
        <v>113</v>
      </c>
      <c r="B65" s="137" t="s">
        <v>42</v>
      </c>
      <c r="C65" s="138" t="s">
        <v>1</v>
      </c>
      <c r="D65" s="138" t="s">
        <v>3</v>
      </c>
      <c r="E65" s="131" t="s">
        <v>46</v>
      </c>
      <c r="F65" s="131">
        <v>67</v>
      </c>
      <c r="G65" s="131">
        <f>E65*F65</f>
        <v>26.130000000000003</v>
      </c>
      <c r="H65" s="131">
        <v>12</v>
      </c>
      <c r="I65" s="132">
        <f>E65*H65</f>
        <v>4.68</v>
      </c>
      <c r="J65" s="132">
        <f>I65+G65</f>
        <v>30.810000000000002</v>
      </c>
      <c r="K65" s="83"/>
      <c r="L65" s="72"/>
      <c r="M65" s="27"/>
      <c r="N65" s="175"/>
    </row>
    <row r="66" spans="1:14" ht="25.5">
      <c r="A66" s="69" t="s">
        <v>114</v>
      </c>
      <c r="B66" s="137" t="s">
        <v>43</v>
      </c>
      <c r="C66" s="138" t="s">
        <v>1</v>
      </c>
      <c r="D66" s="138" t="s">
        <v>3</v>
      </c>
      <c r="E66" s="131" t="s">
        <v>47</v>
      </c>
      <c r="F66" s="131">
        <v>0</v>
      </c>
      <c r="G66" s="131">
        <f>E66*F66</f>
        <v>0</v>
      </c>
      <c r="H66" s="131">
        <v>19</v>
      </c>
      <c r="I66" s="132">
        <f>E66*H66</f>
        <v>58.52</v>
      </c>
      <c r="J66" s="132">
        <f>I66+G66</f>
        <v>58.52</v>
      </c>
      <c r="K66" s="83"/>
      <c r="L66" s="72"/>
      <c r="M66" s="27"/>
      <c r="N66" s="175"/>
    </row>
    <row r="67" spans="1:14" ht="12.75">
      <c r="A67" s="69" t="s">
        <v>115</v>
      </c>
      <c r="B67" s="137" t="s">
        <v>44</v>
      </c>
      <c r="C67" s="138" t="s">
        <v>1</v>
      </c>
      <c r="D67" s="138" t="s">
        <v>3</v>
      </c>
      <c r="E67" s="131" t="s">
        <v>48</v>
      </c>
      <c r="F67" s="131">
        <v>1</v>
      </c>
      <c r="G67" s="131">
        <f>E67*F67</f>
        <v>3.47</v>
      </c>
      <c r="H67" s="139">
        <v>8.36</v>
      </c>
      <c r="I67" s="132">
        <f>E67*H67</f>
        <v>29.0092</v>
      </c>
      <c r="J67" s="132">
        <f>I67+G67</f>
        <v>32.4792</v>
      </c>
      <c r="K67" s="83"/>
      <c r="L67" s="72"/>
      <c r="M67" s="27"/>
      <c r="N67" s="175"/>
    </row>
    <row r="68" spans="1:14" ht="12.75">
      <c r="A68" s="18" t="s">
        <v>116</v>
      </c>
      <c r="B68" s="134" t="s">
        <v>49</v>
      </c>
      <c r="C68" s="3"/>
      <c r="D68" s="3"/>
      <c r="E68" s="135"/>
      <c r="F68" s="135"/>
      <c r="G68" s="135"/>
      <c r="H68" s="135"/>
      <c r="I68" s="136"/>
      <c r="J68" s="162"/>
      <c r="K68" s="83">
        <v>99.77</v>
      </c>
      <c r="L68" s="72"/>
      <c r="M68" s="27"/>
      <c r="N68" s="175" t="s">
        <v>60</v>
      </c>
    </row>
    <row r="69" spans="1:14" ht="25.5">
      <c r="A69" s="69" t="s">
        <v>117</v>
      </c>
      <c r="B69" s="137" t="s">
        <v>50</v>
      </c>
      <c r="C69" s="138" t="s">
        <v>1</v>
      </c>
      <c r="D69" s="138" t="s">
        <v>3</v>
      </c>
      <c r="E69" s="131" t="s">
        <v>51</v>
      </c>
      <c r="F69" s="131">
        <v>643</v>
      </c>
      <c r="G69" s="131">
        <f>F69*E69</f>
        <v>19.29</v>
      </c>
      <c r="H69" s="131">
        <v>459</v>
      </c>
      <c r="I69" s="132">
        <f>H69*E69</f>
        <v>13.77</v>
      </c>
      <c r="J69" s="132">
        <f>I69+G69</f>
        <v>33.06</v>
      </c>
      <c r="K69" s="83"/>
      <c r="L69" s="72"/>
      <c r="M69" s="27"/>
      <c r="N69" s="175"/>
    </row>
    <row r="70" spans="1:14" ht="12.75">
      <c r="A70" s="69" t="s">
        <v>118</v>
      </c>
      <c r="B70" s="137" t="s">
        <v>52</v>
      </c>
      <c r="C70" s="138" t="s">
        <v>1</v>
      </c>
      <c r="D70" s="138" t="s">
        <v>3</v>
      </c>
      <c r="E70" s="131" t="s">
        <v>53</v>
      </c>
      <c r="F70" s="131">
        <v>59</v>
      </c>
      <c r="G70" s="131">
        <f>E70*F70</f>
        <v>3.54</v>
      </c>
      <c r="H70" s="131">
        <v>12</v>
      </c>
      <c r="I70" s="132">
        <f>E70*H70</f>
        <v>0.72</v>
      </c>
      <c r="J70" s="132">
        <f>I70+G70</f>
        <v>4.26</v>
      </c>
      <c r="K70" s="83"/>
      <c r="L70" s="72"/>
      <c r="M70" s="27"/>
      <c r="N70" s="175"/>
    </row>
    <row r="71" spans="1:14" ht="38.25">
      <c r="A71" s="69" t="s">
        <v>119</v>
      </c>
      <c r="B71" s="137" t="s">
        <v>54</v>
      </c>
      <c r="C71" s="138" t="s">
        <v>1</v>
      </c>
      <c r="D71" s="138" t="s">
        <v>2</v>
      </c>
      <c r="E71" s="131" t="s">
        <v>55</v>
      </c>
      <c r="F71" s="131">
        <v>2.9</v>
      </c>
      <c r="G71" s="131">
        <f>E71*F71</f>
        <v>2.9</v>
      </c>
      <c r="H71" s="131">
        <v>15</v>
      </c>
      <c r="I71" s="132">
        <f>E71*H71</f>
        <v>15</v>
      </c>
      <c r="J71" s="132">
        <f>I71+G71</f>
        <v>17.9</v>
      </c>
      <c r="K71" s="83"/>
      <c r="L71" s="72"/>
      <c r="M71" s="27"/>
      <c r="N71" s="175"/>
    </row>
    <row r="72" spans="1:14" ht="38.25">
      <c r="A72" s="69" t="s">
        <v>120</v>
      </c>
      <c r="B72" s="137" t="s">
        <v>56</v>
      </c>
      <c r="C72" s="138" t="s">
        <v>1</v>
      </c>
      <c r="D72" s="138" t="s">
        <v>2</v>
      </c>
      <c r="E72" s="131" t="s">
        <v>57</v>
      </c>
      <c r="F72" s="131">
        <v>1.5</v>
      </c>
      <c r="G72" s="131">
        <f>E72*F72</f>
        <v>0.75</v>
      </c>
      <c r="H72" s="131">
        <v>1.69</v>
      </c>
      <c r="I72" s="132">
        <f>E72*H72</f>
        <v>0.845</v>
      </c>
      <c r="J72" s="132">
        <f>I72+G72</f>
        <v>1.595</v>
      </c>
      <c r="K72" s="83"/>
      <c r="L72" s="72"/>
      <c r="M72" s="27"/>
      <c r="N72" s="175"/>
    </row>
    <row r="73" spans="1:14" ht="38.25">
      <c r="A73" s="69" t="s">
        <v>121</v>
      </c>
      <c r="B73" s="137" t="s">
        <v>58</v>
      </c>
      <c r="C73" s="138" t="s">
        <v>1</v>
      </c>
      <c r="D73" s="138" t="s">
        <v>2</v>
      </c>
      <c r="E73" s="131" t="s">
        <v>59</v>
      </c>
      <c r="F73" s="131">
        <v>45</v>
      </c>
      <c r="G73" s="131">
        <f>E73*F73</f>
        <v>19.35</v>
      </c>
      <c r="H73" s="131">
        <v>54.89</v>
      </c>
      <c r="I73" s="132">
        <f>E73*H73</f>
        <v>23.6027</v>
      </c>
      <c r="J73" s="132">
        <f>I73+G73</f>
        <v>42.9527</v>
      </c>
      <c r="K73" s="83"/>
      <c r="L73" s="72"/>
      <c r="M73" s="27"/>
      <c r="N73" s="175"/>
    </row>
    <row r="74" spans="1:14" ht="12.75">
      <c r="A74" s="163" t="s">
        <v>122</v>
      </c>
      <c r="B74" s="164" t="s">
        <v>104</v>
      </c>
      <c r="C74" s="164"/>
      <c r="D74" s="164"/>
      <c r="E74" s="165"/>
      <c r="F74" s="166"/>
      <c r="G74" s="167"/>
      <c r="H74" s="166"/>
      <c r="I74" s="167"/>
      <c r="J74" s="167"/>
      <c r="K74" s="168">
        <v>102.3</v>
      </c>
      <c r="L74" s="9"/>
      <c r="M74" s="9"/>
      <c r="N74" s="175" t="s">
        <v>107</v>
      </c>
    </row>
    <row r="75" spans="1:14" ht="39.75" customHeight="1">
      <c r="A75" s="148" t="s">
        <v>105</v>
      </c>
      <c r="B75" s="137" t="s">
        <v>106</v>
      </c>
      <c r="C75" s="141" t="s">
        <v>1</v>
      </c>
      <c r="D75" s="141" t="s">
        <v>2</v>
      </c>
      <c r="E75" s="79">
        <v>5.5</v>
      </c>
      <c r="F75" s="79">
        <v>6.6</v>
      </c>
      <c r="G75" s="79">
        <f>E75*F75</f>
        <v>36.3</v>
      </c>
      <c r="H75" s="79">
        <v>12</v>
      </c>
      <c r="I75" s="112">
        <f>E75*H75</f>
        <v>66</v>
      </c>
      <c r="J75" s="112">
        <f>F75+H75</f>
        <v>18.6</v>
      </c>
      <c r="K75" s="150"/>
      <c r="L75" s="9"/>
      <c r="M75" s="9"/>
      <c r="N75" s="175"/>
    </row>
    <row r="76" spans="1:14" ht="15" customHeight="1">
      <c r="A76" s="151" t="s">
        <v>123</v>
      </c>
      <c r="B76" s="151" t="s">
        <v>108</v>
      </c>
      <c r="C76" s="120"/>
      <c r="D76" s="120"/>
      <c r="E76" s="109"/>
      <c r="F76" s="109"/>
      <c r="G76" s="109"/>
      <c r="H76" s="109"/>
      <c r="I76" s="140"/>
      <c r="J76" s="140"/>
      <c r="K76" s="169">
        <f>I77+G77</f>
        <v>5805</v>
      </c>
      <c r="L76" s="9"/>
      <c r="M76" s="9"/>
      <c r="N76" s="175" t="s">
        <v>137</v>
      </c>
    </row>
    <row r="77" spans="1:14" ht="40.5" customHeight="1">
      <c r="A77" s="170" t="s">
        <v>124</v>
      </c>
      <c r="B77" s="137" t="s">
        <v>109</v>
      </c>
      <c r="C77" s="141" t="s">
        <v>1</v>
      </c>
      <c r="D77" s="141" t="s">
        <v>2</v>
      </c>
      <c r="E77" s="79">
        <v>387</v>
      </c>
      <c r="F77" s="79">
        <v>3</v>
      </c>
      <c r="G77" s="79">
        <f>F77*E77</f>
        <v>1161</v>
      </c>
      <c r="H77" s="79">
        <v>12</v>
      </c>
      <c r="I77" s="112">
        <f>H77*E77</f>
        <v>4644</v>
      </c>
      <c r="J77" s="112">
        <f>F77+H77</f>
        <v>15</v>
      </c>
      <c r="K77" s="150"/>
      <c r="L77" s="9"/>
      <c r="M77" s="9"/>
      <c r="N77" s="175"/>
    </row>
    <row r="78" spans="1:14" ht="15" customHeight="1">
      <c r="A78" s="151" t="s">
        <v>133</v>
      </c>
      <c r="B78" s="151" t="s">
        <v>134</v>
      </c>
      <c r="C78" s="120"/>
      <c r="D78" s="120"/>
      <c r="E78" s="109"/>
      <c r="F78" s="109"/>
      <c r="G78" s="109"/>
      <c r="H78" s="109"/>
      <c r="I78" s="140"/>
      <c r="J78" s="140"/>
      <c r="K78" s="169">
        <f>G79+I79</f>
        <v>486.71999999999997</v>
      </c>
      <c r="L78" s="9"/>
      <c r="M78" s="9"/>
      <c r="N78" s="175" t="s">
        <v>154</v>
      </c>
    </row>
    <row r="79" spans="1:14" ht="26.25" customHeight="1">
      <c r="A79" s="148" t="s">
        <v>130</v>
      </c>
      <c r="B79" s="137" t="s">
        <v>131</v>
      </c>
      <c r="C79" s="141" t="s">
        <v>1</v>
      </c>
      <c r="D79" s="141" t="s">
        <v>4</v>
      </c>
      <c r="E79" s="149" t="s">
        <v>132</v>
      </c>
      <c r="F79" s="79">
        <v>1.75</v>
      </c>
      <c r="G79" s="79">
        <f>E79*F79</f>
        <v>252</v>
      </c>
      <c r="H79" s="79">
        <v>1.63</v>
      </c>
      <c r="I79" s="112">
        <f>E79*H79</f>
        <v>234.71999999999997</v>
      </c>
      <c r="J79" s="112">
        <f>I79+G79</f>
        <v>486.71999999999997</v>
      </c>
      <c r="K79" s="150"/>
      <c r="L79" s="9"/>
      <c r="M79" s="9"/>
      <c r="N79" s="175"/>
    </row>
    <row r="80" spans="1:14" ht="12.75">
      <c r="A80" s="18" t="s">
        <v>125</v>
      </c>
      <c r="B80" s="134" t="s">
        <v>73</v>
      </c>
      <c r="C80" s="3"/>
      <c r="D80" s="3"/>
      <c r="E80" s="135"/>
      <c r="F80" s="135"/>
      <c r="G80" s="135"/>
      <c r="H80" s="135"/>
      <c r="I80" s="136"/>
      <c r="J80" s="162"/>
      <c r="K80" s="83">
        <v>17180.98</v>
      </c>
      <c r="L80" s="72"/>
      <c r="M80" s="27"/>
      <c r="N80" s="175" t="s">
        <v>77</v>
      </c>
    </row>
    <row r="81" spans="1:14" ht="25.5">
      <c r="A81" s="69" t="s">
        <v>126</v>
      </c>
      <c r="B81" s="137" t="s">
        <v>74</v>
      </c>
      <c r="C81" s="141" t="s">
        <v>1</v>
      </c>
      <c r="D81" s="141" t="s">
        <v>2</v>
      </c>
      <c r="E81" s="79" t="s">
        <v>75</v>
      </c>
      <c r="F81" s="79">
        <v>2.3</v>
      </c>
      <c r="G81" s="79">
        <f>F81*E81</f>
        <v>4738.161</v>
      </c>
      <c r="H81" s="79">
        <v>4</v>
      </c>
      <c r="I81" s="112">
        <f>H81*E81</f>
        <v>8240.28</v>
      </c>
      <c r="J81" s="136">
        <f>I81+G81</f>
        <v>12978.441</v>
      </c>
      <c r="K81" s="83"/>
      <c r="L81" s="72"/>
      <c r="M81" s="27"/>
      <c r="N81" s="175"/>
    </row>
    <row r="82" spans="1:14" ht="25.5">
      <c r="A82" s="69" t="s">
        <v>127</v>
      </c>
      <c r="B82" s="137" t="s">
        <v>76</v>
      </c>
      <c r="C82" s="141" t="s">
        <v>1</v>
      </c>
      <c r="D82" s="141" t="s">
        <v>2</v>
      </c>
      <c r="E82" s="79" t="s">
        <v>75</v>
      </c>
      <c r="F82" s="79">
        <v>0.54</v>
      </c>
      <c r="G82" s="79">
        <f>F82*E82</f>
        <v>1112.4378000000002</v>
      </c>
      <c r="H82" s="79">
        <v>1.5</v>
      </c>
      <c r="I82" s="112">
        <f>H82*E82</f>
        <v>3090.1050000000005</v>
      </c>
      <c r="J82" s="136">
        <f>I82+G82</f>
        <v>4202.542800000001</v>
      </c>
      <c r="K82" s="83"/>
      <c r="L82" s="72"/>
      <c r="M82" s="27"/>
      <c r="N82" s="175"/>
    </row>
    <row r="83" spans="1:14" ht="12.75">
      <c r="A83" s="69"/>
      <c r="B83" s="171" t="s">
        <v>7</v>
      </c>
      <c r="C83" s="120"/>
      <c r="D83" s="120"/>
      <c r="E83" s="109"/>
      <c r="F83" s="109"/>
      <c r="G83" s="109"/>
      <c r="H83" s="109"/>
      <c r="I83" s="140"/>
      <c r="J83" s="136"/>
      <c r="K83" s="118">
        <f>SUM(K61:K82)</f>
        <v>28843.08</v>
      </c>
      <c r="L83" s="72"/>
      <c r="M83" s="27"/>
      <c r="N83" s="20"/>
    </row>
    <row r="84" spans="1:14" ht="12.75">
      <c r="A84" s="1"/>
      <c r="B84" s="21"/>
      <c r="C84" s="3"/>
      <c r="D84" s="3"/>
      <c r="E84" s="1"/>
      <c r="F84" s="5"/>
      <c r="G84" s="6"/>
      <c r="H84" s="7"/>
      <c r="I84" s="25"/>
      <c r="J84" s="9"/>
      <c r="K84" s="28"/>
      <c r="L84" s="84"/>
      <c r="M84" s="28"/>
      <c r="N84" s="20"/>
    </row>
    <row r="85" spans="1:14" ht="12.75">
      <c r="A85" s="37"/>
      <c r="B85" s="38" t="s">
        <v>9</v>
      </c>
      <c r="C85" s="39"/>
      <c r="D85" s="39"/>
      <c r="E85" s="37"/>
      <c r="F85" s="40"/>
      <c r="G85" s="41"/>
      <c r="H85" s="42"/>
      <c r="I85" s="110"/>
      <c r="J85" s="9"/>
      <c r="K85" s="44"/>
      <c r="L85" s="73"/>
      <c r="M85" s="36">
        <f>K83</f>
        <v>28843.08</v>
      </c>
      <c r="N85" s="20"/>
    </row>
    <row r="86" spans="1:14" ht="12.75">
      <c r="A86" s="37"/>
      <c r="B86" s="38" t="s">
        <v>10</v>
      </c>
      <c r="C86" s="39"/>
      <c r="D86" s="39"/>
      <c r="E86" s="37"/>
      <c r="F86" s="40"/>
      <c r="G86" s="41"/>
      <c r="H86" s="42"/>
      <c r="I86" s="110"/>
      <c r="J86" s="9"/>
      <c r="K86" s="44"/>
      <c r="L86" s="73"/>
      <c r="M86" s="36">
        <v>36919.14</v>
      </c>
      <c r="N86" s="20"/>
    </row>
    <row r="87" spans="1:14" ht="12.75">
      <c r="A87" s="37"/>
      <c r="B87" s="38"/>
      <c r="C87" s="39"/>
      <c r="D87" s="39"/>
      <c r="E87" s="37"/>
      <c r="F87" s="40"/>
      <c r="G87" s="41"/>
      <c r="H87" s="42"/>
      <c r="I87" s="110"/>
      <c r="J87" s="9"/>
      <c r="K87" s="44"/>
      <c r="L87" s="73"/>
      <c r="M87" s="45"/>
      <c r="N87" s="20"/>
    </row>
    <row r="88" spans="1:14" ht="12.75">
      <c r="A88" s="37"/>
      <c r="B88" s="38" t="s">
        <v>146</v>
      </c>
      <c r="C88" s="39"/>
      <c r="D88" s="39"/>
      <c r="E88" s="37"/>
      <c r="F88" s="40"/>
      <c r="G88" s="41"/>
      <c r="H88" s="42">
        <v>0</v>
      </c>
      <c r="I88" s="110"/>
      <c r="J88" s="9"/>
      <c r="K88" s="119"/>
      <c r="L88" s="43"/>
      <c r="M88" s="35">
        <f>L58</f>
        <v>38760.14</v>
      </c>
      <c r="N88" s="20"/>
    </row>
    <row r="89" spans="1:14" ht="12.75">
      <c r="A89" s="37"/>
      <c r="B89" s="38" t="s">
        <v>147</v>
      </c>
      <c r="C89" s="39"/>
      <c r="D89" s="39"/>
      <c r="E89" s="37"/>
      <c r="F89" s="40"/>
      <c r="G89" s="41"/>
      <c r="H89" s="42"/>
      <c r="I89" s="110"/>
      <c r="J89" s="9"/>
      <c r="K89" s="119"/>
      <c r="L89" s="43"/>
      <c r="M89" s="35">
        <v>49612.98</v>
      </c>
      <c r="N89" s="20"/>
    </row>
    <row r="90" spans="1:14" ht="12.75">
      <c r="A90" s="37"/>
      <c r="B90" s="38"/>
      <c r="C90" s="39"/>
      <c r="D90" s="39"/>
      <c r="E90" s="37"/>
      <c r="F90" s="40"/>
      <c r="G90" s="41"/>
      <c r="H90" s="42"/>
      <c r="I90" s="110"/>
      <c r="J90" s="9"/>
      <c r="K90" s="119"/>
      <c r="L90" s="43"/>
      <c r="M90" s="172"/>
      <c r="N90" s="20"/>
    </row>
    <row r="91" spans="1:14" ht="12.75">
      <c r="A91" s="37"/>
      <c r="B91" s="29" t="s">
        <v>148</v>
      </c>
      <c r="C91" s="30"/>
      <c r="D91" s="30"/>
      <c r="E91" s="173"/>
      <c r="F91" s="31"/>
      <c r="G91" s="32"/>
      <c r="H91" s="33"/>
      <c r="I91" s="174"/>
      <c r="J91" s="34"/>
      <c r="K91" s="46"/>
      <c r="L91" s="35"/>
      <c r="M91" s="35">
        <f>M89-M86</f>
        <v>12693.840000000004</v>
      </c>
      <c r="N91" s="94"/>
    </row>
    <row r="92" spans="1:14" ht="12.75">
      <c r="A92" s="1"/>
      <c r="B92" s="1"/>
      <c r="C92" s="3"/>
      <c r="D92" s="3"/>
      <c r="E92" s="4"/>
      <c r="F92" s="5"/>
      <c r="G92" s="6"/>
      <c r="H92" s="47"/>
      <c r="I92" s="8"/>
      <c r="J92" s="48"/>
      <c r="K92" s="49"/>
      <c r="L92" s="74"/>
      <c r="M92" s="10"/>
      <c r="N92" s="20"/>
    </row>
    <row r="93" spans="1:13" ht="12.75">
      <c r="A93" s="52"/>
      <c r="B93" s="53"/>
      <c r="C93" s="54"/>
      <c r="D93" s="54"/>
      <c r="E93" s="50"/>
      <c r="F93" s="50"/>
      <c r="G93" s="55"/>
      <c r="H93" s="50"/>
      <c r="I93" s="55"/>
      <c r="J93" s="51"/>
      <c r="K93" s="56"/>
      <c r="L93" s="75"/>
      <c r="M93" s="56"/>
    </row>
    <row r="97" ht="12.75">
      <c r="M97" s="107"/>
    </row>
    <row r="100" ht="12.75">
      <c r="A100" s="81"/>
    </row>
    <row r="101" ht="12.75">
      <c r="A101" s="81"/>
    </row>
    <row r="102" ht="12.75">
      <c r="A102" s="81"/>
    </row>
    <row r="103" ht="12.75">
      <c r="A103" s="81"/>
    </row>
    <row r="104" ht="12.75">
      <c r="A104" s="81"/>
    </row>
    <row r="105" ht="12.75">
      <c r="A105" s="81"/>
    </row>
    <row r="106" ht="12.75">
      <c r="A106" s="81"/>
    </row>
    <row r="107" ht="12.75">
      <c r="A107" s="81"/>
    </row>
    <row r="108" ht="12.75">
      <c r="A108" s="81"/>
    </row>
    <row r="109" ht="12.75">
      <c r="A109" s="81"/>
    </row>
    <row r="110" ht="12.75">
      <c r="A110" s="81"/>
    </row>
    <row r="111" ht="12.75">
      <c r="A111" s="81"/>
    </row>
    <row r="112" ht="12.75">
      <c r="A112" s="81"/>
    </row>
    <row r="113" ht="12.75">
      <c r="A113" s="81"/>
    </row>
    <row r="114" ht="12.75">
      <c r="A114" s="81"/>
    </row>
    <row r="115" ht="12.75">
      <c r="A115" s="81"/>
    </row>
    <row r="116" ht="12.75">
      <c r="A116" s="81"/>
    </row>
    <row r="117" ht="12.75">
      <c r="A117" s="81"/>
    </row>
    <row r="118" ht="12.75">
      <c r="A118" s="81"/>
    </row>
    <row r="119" ht="12.75">
      <c r="A119" s="81"/>
    </row>
    <row r="120" ht="12.75">
      <c r="A120" s="81"/>
    </row>
    <row r="121" ht="12.75">
      <c r="A121" s="81"/>
    </row>
    <row r="122" ht="12.75">
      <c r="A122" s="81"/>
    </row>
    <row r="123" ht="12.75">
      <c r="A123" s="81"/>
    </row>
    <row r="124" ht="12.75">
      <c r="A124" s="81"/>
    </row>
    <row r="125" ht="12.75">
      <c r="A125" s="81"/>
    </row>
    <row r="126" ht="12.75">
      <c r="A126" s="81"/>
    </row>
    <row r="127" ht="12.75">
      <c r="A127" s="81"/>
    </row>
    <row r="128" ht="12.75">
      <c r="A128" s="81"/>
    </row>
    <row r="129" ht="12.75">
      <c r="A129" s="81"/>
    </row>
    <row r="130" ht="12.75">
      <c r="A130" s="81"/>
    </row>
    <row r="131" ht="12.75">
      <c r="A131" s="106"/>
    </row>
    <row r="132" ht="12.75">
      <c r="A132" s="106"/>
    </row>
    <row r="133" ht="12.75">
      <c r="A133" s="106"/>
    </row>
    <row r="134" ht="12.75">
      <c r="A134" s="106"/>
    </row>
    <row r="135" ht="12.75">
      <c r="A135" s="117"/>
    </row>
    <row r="136" ht="12.75">
      <c r="A136" s="117"/>
    </row>
    <row r="137" ht="12.75">
      <c r="A137" s="117"/>
    </row>
    <row r="138" ht="12.75">
      <c r="A138" s="117"/>
    </row>
    <row r="139" ht="12.75">
      <c r="A139" s="107"/>
    </row>
  </sheetData>
  <mergeCells count="16">
    <mergeCell ref="A15:M15"/>
    <mergeCell ref="A12:M12"/>
    <mergeCell ref="C1:M1"/>
    <mergeCell ref="C2:M2"/>
    <mergeCell ref="C4:H4"/>
    <mergeCell ref="I4:M4"/>
    <mergeCell ref="N80:N82"/>
    <mergeCell ref="N26:N28"/>
    <mergeCell ref="N64:N67"/>
    <mergeCell ref="N68:N73"/>
    <mergeCell ref="N74:N75"/>
    <mergeCell ref="N76:N77"/>
    <mergeCell ref="N78:N79"/>
    <mergeCell ref="N53:N55"/>
    <mergeCell ref="N40:N42"/>
    <mergeCell ref="N29:N3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palmyra</dc:creator>
  <cp:keywords/>
  <dc:description/>
  <cp:lastModifiedBy>carla</cp:lastModifiedBy>
  <cp:lastPrinted>2011-04-26T19:07:39Z</cp:lastPrinted>
  <dcterms:created xsi:type="dcterms:W3CDTF">2011-02-28T16:13:00Z</dcterms:created>
  <dcterms:modified xsi:type="dcterms:W3CDTF">2011-04-26T20:43:46Z</dcterms:modified>
  <cp:category/>
  <cp:version/>
  <cp:contentType/>
  <cp:contentStatus/>
</cp:coreProperties>
</file>