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RÇAMENTO" sheetId="1" r:id="rId1"/>
  </sheets>
  <definedNames>
    <definedName name="_xlnm.Print_Area" localSheetId="0">'ORÇAMENTO'!$A$1:$M$59</definedName>
    <definedName name="Excel_BuiltIn_Print_Titles" localSheetId="0">'ORÇAMENTO'!$1:$6</definedName>
    <definedName name="_xlnm.Print_Titles" localSheetId="0">'ORÇAMENTO'!$1:$6</definedName>
  </definedNames>
  <calcPr fullCalcOnLoad="1"/>
</workbook>
</file>

<file path=xl/sharedStrings.xml><?xml version="1.0" encoding="utf-8"?>
<sst xmlns="http://schemas.openxmlformats.org/spreadsheetml/2006/main" count="116" uniqueCount="93">
  <si>
    <t>h</t>
  </si>
  <si>
    <t>1.2.1</t>
  </si>
  <si>
    <t>MAT</t>
  </si>
  <si>
    <t>MÃO DE OBRA</t>
  </si>
  <si>
    <t>VALOR TOTAL</t>
  </si>
  <si>
    <t>ITEM</t>
  </si>
  <si>
    <t>DISCRIMINAÇÃO DOS SERVIÇOS</t>
  </si>
  <si>
    <t>CLASS</t>
  </si>
  <si>
    <t>UNID.</t>
  </si>
  <si>
    <t>QUANT</t>
  </si>
  <si>
    <t>PREÇO UNIT</t>
  </si>
  <si>
    <t>PREÇO TOTAL</t>
  </si>
  <si>
    <t>UNIT.</t>
  </si>
  <si>
    <t>TOTAL</t>
  </si>
  <si>
    <t>1.0</t>
  </si>
  <si>
    <t>1.1</t>
  </si>
  <si>
    <t>SER.CG</t>
  </si>
  <si>
    <t>1.2</t>
  </si>
  <si>
    <t>1.3</t>
  </si>
  <si>
    <t>2.0</t>
  </si>
  <si>
    <t>2.1</t>
  </si>
  <si>
    <t>MATERIAIS</t>
  </si>
  <si>
    <t>3.0</t>
  </si>
  <si>
    <t>4.0</t>
  </si>
  <si>
    <t>4.1</t>
  </si>
  <si>
    <t>EMPRE</t>
  </si>
  <si>
    <t>COMPOSIÇÃO BDI - SERVIÇOS</t>
  </si>
  <si>
    <t>RISCO E IMPREVISTOS</t>
  </si>
  <si>
    <t>DESPESAS FINANCEIRAS</t>
  </si>
  <si>
    <t>ADMINISTRAÇÃO CENTRAL</t>
  </si>
  <si>
    <t>LUCRO</t>
  </si>
  <si>
    <t>TRIBUTOS</t>
  </si>
  <si>
    <t>COFINS</t>
  </si>
  <si>
    <t>PIS</t>
  </si>
  <si>
    <t>TOTAL FINAL</t>
  </si>
  <si>
    <t xml:space="preserve">EQUIPAMENTOS </t>
  </si>
  <si>
    <t>TRANSPORTE DE ENTULHO COM CAMINHAO BASCULANTE 6 M3, RODOVIA PAVIMENTADA, DMT 0,5 A 1,0 KM</t>
  </si>
  <si>
    <t>SERVIÇOS PRELIMINARES</t>
  </si>
  <si>
    <t>1.1.1</t>
  </si>
  <si>
    <t>PLACA DE OBRA, CHAPA EM AÇO GALVANIZADO 1,00x2,00m</t>
  </si>
  <si>
    <t>1.3.1</t>
  </si>
  <si>
    <t>BDI SERVIÇOS</t>
  </si>
  <si>
    <t>TOTAL GERAL - SEM BDI e ADM</t>
  </si>
  <si>
    <t xml:space="preserve">BDI </t>
  </si>
  <si>
    <t xml:space="preserve">TOTAL GERALCOM BDI     </t>
  </si>
  <si>
    <t>Valor Total MO</t>
  </si>
  <si>
    <t>Valor Total MAT</t>
  </si>
  <si>
    <t>Valor Total EQ</t>
  </si>
  <si>
    <t>3.1</t>
  </si>
  <si>
    <r>
      <t>m</t>
    </r>
    <r>
      <rPr>
        <vertAlign val="superscript"/>
        <sz val="8"/>
        <rFont val="Arial"/>
        <family val="2"/>
      </rPr>
      <t>2</t>
    </r>
  </si>
  <si>
    <t>SEGURO + GARANTIA</t>
  </si>
  <si>
    <r>
      <t>m</t>
    </r>
    <r>
      <rPr>
        <vertAlign val="superscript"/>
        <sz val="9"/>
        <rFont val="Arial"/>
        <family val="2"/>
      </rPr>
      <t>2</t>
    </r>
  </si>
  <si>
    <t>1.1.2</t>
  </si>
  <si>
    <t>1.1.3</t>
  </si>
  <si>
    <t>1.4</t>
  </si>
  <si>
    <r>
      <t>CARGA MANUAL DE ENTULHO EM CAMINHÃO BASCULANTE 6M</t>
    </r>
    <r>
      <rPr>
        <vertAlign val="superscript"/>
        <sz val="8"/>
        <rFont val="Arial"/>
        <family val="2"/>
      </rPr>
      <t>3</t>
    </r>
  </si>
  <si>
    <r>
      <t>m</t>
    </r>
    <r>
      <rPr>
        <vertAlign val="superscript"/>
        <sz val="8"/>
        <rFont val="Arial"/>
        <family val="2"/>
      </rPr>
      <t>3</t>
    </r>
  </si>
  <si>
    <t>1.4.1</t>
  </si>
  <si>
    <t>m</t>
  </si>
  <si>
    <t>2.1.2</t>
  </si>
  <si>
    <t>3.1.1</t>
  </si>
  <si>
    <t>ENGENHEIRO CIVIL DE OBRA PLENO</t>
  </si>
  <si>
    <t>4.1.1</t>
  </si>
  <si>
    <t>ADMINISTRAÇÃO LOCAL</t>
  </si>
  <si>
    <t>Administração local</t>
  </si>
  <si>
    <t>ISSQN (GASPAR/SC)</t>
  </si>
  <si>
    <t>1.2.2</t>
  </si>
  <si>
    <t>Repintura da estrutura metálica da cobertura</t>
  </si>
  <si>
    <t>Retiradas e remoções</t>
  </si>
  <si>
    <t>Organização do canteiro</t>
  </si>
  <si>
    <t>EXECUÇÃO DA NOVA COBERTURA</t>
  </si>
  <si>
    <t>2.2</t>
  </si>
  <si>
    <t>IMPERMEABILIZAÇÃO</t>
  </si>
  <si>
    <t>Impermeabilização com manta asfáltica aluminizada</t>
  </si>
  <si>
    <t>DESMONTE DE TELHAS METÁLICAS</t>
  </si>
  <si>
    <t>2.2.1</t>
  </si>
  <si>
    <t>2.2.2</t>
  </si>
  <si>
    <t>FORNECIMENTO DE PASSARELA PARA TELHADO</t>
  </si>
  <si>
    <t>unid.</t>
  </si>
  <si>
    <t>IMPERMEABILIZACAO DE SUPERFICIE COM MANTA ASFALTICA PROTEGIDA COM FILME DE ALUMINIO GOFRADO (DE ESPESSURA 0,8MM), INCLUSA APLICACAO DE EMULSAO ASFALTICA, E=3MM</t>
  </si>
  <si>
    <t>REMOCAO DE CALHAS E RUFOS</t>
  </si>
  <si>
    <t>Limpeza da laje de cobertura</t>
  </si>
  <si>
    <t>1.2.3</t>
  </si>
  <si>
    <t>REMOÇÃO DA IMPERMEABILIZAÇÃO COM MANTA</t>
  </si>
  <si>
    <t>VARREÇÃO DA LAJE DE COBERTURA</t>
  </si>
  <si>
    <t>Instalação da nova cobertura em telhas metálicas trapezoidais, pré-pintadas em branco</t>
  </si>
  <si>
    <t>TELHADO COMPLETO EM TELHA TRAPEZOIDAL  E CUMEEIRAS EM AÇO GALVANIZADO, ESP. 0,50MM, PRÉ-PINTADAS NA COR BRANCA (RAL 9003), INCLUSOS ACESSÓRIOS DE FIXAÇÃO, RUFOS E VEDAÇÃO (INCLUSO FRETE)</t>
  </si>
  <si>
    <t>Instalação de calhas em alumínio</t>
  </si>
  <si>
    <t>CALHA EM ALUMÍNIO, ESP. 0,7MM, DESENVOLVIMENTO 50CM, INSTALADA</t>
  </si>
  <si>
    <t>PINTURA ESMALTE BRILHANTE (2 DEMAOS) SOBRE SUPERFICIE METALICA, INCLUSIVE PROTECAO COM ZARCAO (1 DEMAO)</t>
  </si>
  <si>
    <t>1.1.4</t>
  </si>
  <si>
    <t>ELABORAÇÃO DE ANÁLISE PRELIMINAR DE RISCO - PPRA, COM FORNECIMENTO DE ART</t>
  </si>
  <si>
    <t>MODELO DE PLANILHA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</si>
</sst>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#,##0.0000"/>
    <numFmt numFmtId="166" formatCode="#,##0.00_);[Red]\(#,##0.00\)"/>
    <numFmt numFmtId="167" formatCode="mm/yy"/>
    <numFmt numFmtId="168" formatCode="#,##0.00_);[Red]\-#,##0.00"/>
    <numFmt numFmtId="169" formatCode="0.000%"/>
    <numFmt numFmtId="170" formatCode="d&quot; de &quot;mmm&quot; de &quot;yy"/>
    <numFmt numFmtId="171" formatCode="mmm/yyyy"/>
    <numFmt numFmtId="172" formatCode="0.000000000"/>
    <numFmt numFmtId="173" formatCode="0.0000"/>
    <numFmt numFmtId="174" formatCode="0.0"/>
    <numFmt numFmtId="175" formatCode="0.000000"/>
    <numFmt numFmtId="176" formatCode="0.00000"/>
    <numFmt numFmtId="177" formatCode="0.000"/>
    <numFmt numFmtId="178" formatCode="_-* #,##0.0000_-;\-* #,##0.0000_-;_-* &quot;-&quot;??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 &quot;* #,##0.00_);_(&quot;R$ &quot;* \(#,##0.00\);_(&quot;R$ &quot;* &quot;-&quot;??_);_(@_)"/>
    <numFmt numFmtId="184" formatCode="&quot;R$&quot;\ #,##0.00"/>
    <numFmt numFmtId="185" formatCode="&quot;Ativado&quot;;&quot;Ativado&quot;;&quot;Desativado&quot;"/>
    <numFmt numFmtId="186" formatCode="&quot;R$&quot;\ #,##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sz val="18"/>
      <color indexed="54"/>
      <name val="Calibri Light"/>
      <family val="2"/>
    </font>
    <font>
      <sz val="15"/>
      <color indexed="63"/>
      <name val="Arial"/>
      <family val="2"/>
    </font>
    <font>
      <sz val="18"/>
      <color theme="3"/>
      <name val="Calibri Light"/>
      <family val="2"/>
    </font>
    <font>
      <sz val="15"/>
      <color rgb="FF333333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3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43" fontId="0" fillId="0" borderId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64" fontId="19" fillId="0" borderId="10" xfId="47" applyFont="1" applyFill="1" applyBorder="1" applyAlignment="1" applyProtection="1">
      <alignment horizontal="center"/>
      <protection/>
    </xf>
    <xf numFmtId="164" fontId="22" fillId="4" borderId="10" xfId="47" applyFont="1" applyFill="1" applyBorder="1" applyAlignment="1" applyProtection="1">
      <alignment horizontal="left"/>
      <protection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/>
    </xf>
    <xf numFmtId="10" fontId="22" fillId="0" borderId="0" xfId="0" applyNumberFormat="1" applyFont="1" applyBorder="1" applyAlignment="1">
      <alignment horizontal="center" wrapText="1"/>
    </xf>
    <xf numFmtId="10" fontId="22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43" fontId="19" fillId="0" borderId="0" xfId="64" applyFont="1" applyAlignment="1">
      <alignment/>
    </xf>
    <xf numFmtId="43" fontId="19" fillId="0" borderId="0" xfId="0" applyNumberFormat="1" applyFont="1" applyAlignment="1">
      <alignment/>
    </xf>
    <xf numFmtId="2" fontId="19" fillId="0" borderId="11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wrapText="1"/>
    </xf>
    <xf numFmtId="164" fontId="19" fillId="0" borderId="11" xfId="47" applyFont="1" applyFill="1" applyBorder="1" applyAlignment="1" applyProtection="1">
      <alignment horizontal="center"/>
      <protection/>
    </xf>
    <xf numFmtId="164" fontId="19" fillId="0" borderId="11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0" fontId="19" fillId="0" borderId="0" xfId="47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164" fontId="19" fillId="0" borderId="14" xfId="0" applyNumberFormat="1" applyFont="1" applyFill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9" fillId="24" borderId="11" xfId="0" applyFont="1" applyFill="1" applyBorder="1" applyAlignment="1">
      <alignment wrapText="1"/>
    </xf>
    <xf numFmtId="0" fontId="22" fillId="6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2" fillId="8" borderId="19" xfId="0" applyFont="1" applyFill="1" applyBorder="1" applyAlignment="1">
      <alignment horizontal="center" wrapText="1"/>
    </xf>
    <xf numFmtId="164" fontId="22" fillId="8" borderId="16" xfId="47" applyFont="1" applyFill="1" applyBorder="1" applyAlignment="1" applyProtection="1">
      <alignment horizontal="right"/>
      <protection/>
    </xf>
    <xf numFmtId="0" fontId="22" fillId="4" borderId="20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19" fillId="0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19" fillId="0" borderId="15" xfId="0" applyFont="1" applyBorder="1" applyAlignment="1">
      <alignment horizontal="left" vertical="center"/>
    </xf>
    <xf numFmtId="2" fontId="19" fillId="24" borderId="11" xfId="0" applyNumberFormat="1" applyFont="1" applyFill="1" applyBorder="1" applyAlignment="1">
      <alignment/>
    </xf>
    <xf numFmtId="164" fontId="19" fillId="24" borderId="11" xfId="47" applyFont="1" applyFill="1" applyBorder="1" applyAlignment="1" applyProtection="1">
      <alignment horizontal="center"/>
      <protection/>
    </xf>
    <xf numFmtId="0" fontId="19" fillId="24" borderId="11" xfId="0" applyFont="1" applyFill="1" applyBorder="1" applyAlignment="1">
      <alignment/>
    </xf>
    <xf numFmtId="0" fontId="22" fillId="4" borderId="17" xfId="0" applyFont="1" applyFill="1" applyBorder="1" applyAlignment="1">
      <alignment horizontal="center"/>
    </xf>
    <xf numFmtId="164" fontId="22" fillId="8" borderId="22" xfId="47" applyFont="1" applyFill="1" applyBorder="1" applyAlignment="1" applyProtection="1">
      <alignment horizontal="center"/>
      <protection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0" fontId="22" fillId="25" borderId="17" xfId="0" applyFont="1" applyFill="1" applyBorder="1" applyAlignment="1">
      <alignment horizontal="center"/>
    </xf>
    <xf numFmtId="0" fontId="22" fillId="26" borderId="17" xfId="0" applyFont="1" applyFill="1" applyBorder="1" applyAlignment="1">
      <alignment horizontal="center"/>
    </xf>
    <xf numFmtId="164" fontId="22" fillId="25" borderId="11" xfId="0" applyNumberFormat="1" applyFont="1" applyFill="1" applyBorder="1" applyAlignment="1">
      <alignment horizontal="left"/>
    </xf>
    <xf numFmtId="164" fontId="22" fillId="26" borderId="11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27" fillId="0" borderId="11" xfId="0" applyFont="1" applyBorder="1" applyAlignment="1">
      <alignment/>
    </xf>
    <xf numFmtId="164" fontId="27" fillId="27" borderId="11" xfId="0" applyNumberFormat="1" applyFont="1" applyFill="1" applyBorder="1" applyAlignment="1">
      <alignment horizontal="center" wrapText="1"/>
    </xf>
    <xf numFmtId="164" fontId="27" fillId="27" borderId="11" xfId="0" applyNumberFormat="1" applyFont="1" applyFill="1" applyBorder="1" applyAlignment="1">
      <alignment/>
    </xf>
    <xf numFmtId="10" fontId="27" fillId="22" borderId="10" xfId="0" applyNumberFormat="1" applyFont="1" applyFill="1" applyBorder="1" applyAlignment="1">
      <alignment horizontal="center"/>
    </xf>
    <xf numFmtId="0" fontId="22" fillId="8" borderId="23" xfId="0" applyFont="1" applyFill="1" applyBorder="1" applyAlignment="1">
      <alignment horizontal="center" wrapText="1"/>
    </xf>
    <xf numFmtId="43" fontId="19" fillId="24" borderId="0" xfId="0" applyNumberFormat="1" applyFont="1" applyFill="1" applyAlignment="1">
      <alignment/>
    </xf>
    <xf numFmtId="0" fontId="20" fillId="0" borderId="0" xfId="0" applyFont="1" applyBorder="1" applyAlignment="1">
      <alignment horizontal="center"/>
    </xf>
    <xf numFmtId="10" fontId="19" fillId="0" borderId="24" xfId="47" applyNumberFormat="1" applyFont="1" applyFill="1" applyBorder="1" applyAlignment="1" applyProtection="1">
      <alignment horizontal="center"/>
      <protection/>
    </xf>
    <xf numFmtId="10" fontId="19" fillId="0" borderId="25" xfId="47" applyNumberFormat="1" applyFont="1" applyFill="1" applyBorder="1" applyAlignment="1" applyProtection="1">
      <alignment horizontal="center"/>
      <protection/>
    </xf>
    <xf numFmtId="10" fontId="22" fillId="0" borderId="26" xfId="47" applyNumberFormat="1" applyFont="1" applyFill="1" applyBorder="1" applyAlignment="1" applyProtection="1">
      <alignment horizontal="center"/>
      <protection/>
    </xf>
    <xf numFmtId="0" fontId="22" fillId="6" borderId="12" xfId="0" applyFont="1" applyFill="1" applyBorder="1" applyAlignment="1">
      <alignment horizontal="center"/>
    </xf>
    <xf numFmtId="43" fontId="19" fillId="0" borderId="0" xfId="0" applyNumberFormat="1" applyFont="1" applyAlignment="1">
      <alignment wrapText="1"/>
    </xf>
    <xf numFmtId="164" fontId="19" fillId="0" borderId="14" xfId="47" applyFont="1" applyFill="1" applyBorder="1" applyAlignment="1" applyProtection="1">
      <alignment horizontal="center"/>
      <protection/>
    </xf>
    <xf numFmtId="164" fontId="19" fillId="0" borderId="0" xfId="0" applyNumberFormat="1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 horizontal="center"/>
    </xf>
    <xf numFmtId="43" fontId="19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0" fontId="22" fillId="24" borderId="25" xfId="47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right"/>
    </xf>
    <xf numFmtId="0" fontId="19" fillId="0" borderId="27" xfId="0" applyFont="1" applyFill="1" applyBorder="1" applyAlignment="1">
      <alignment wrapText="1"/>
    </xf>
    <xf numFmtId="164" fontId="19" fillId="0" borderId="28" xfId="47" applyFont="1" applyFill="1" applyBorder="1" applyAlignment="1" applyProtection="1">
      <alignment horizontal="center"/>
      <protection/>
    </xf>
    <xf numFmtId="0" fontId="19" fillId="0" borderId="11" xfId="0" applyFont="1" applyBorder="1" applyAlignment="1">
      <alignment wrapText="1"/>
    </xf>
    <xf numFmtId="0" fontId="0" fillId="0" borderId="0" xfId="0" applyFont="1" applyFill="1" applyBorder="1" applyAlignment="1">
      <alignment/>
    </xf>
    <xf numFmtId="2" fontId="19" fillId="24" borderId="28" xfId="0" applyNumberFormat="1" applyFont="1" applyFill="1" applyBorder="1" applyAlignment="1">
      <alignment/>
    </xf>
    <xf numFmtId="0" fontId="29" fillId="0" borderId="0" xfId="0" applyFont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22" fillId="26" borderId="29" xfId="0" applyFont="1" applyFill="1" applyBorder="1" applyAlignment="1">
      <alignment horizontal="center"/>
    </xf>
    <xf numFmtId="164" fontId="22" fillId="8" borderId="30" xfId="47" applyFont="1" applyFill="1" applyBorder="1" applyAlignment="1" applyProtection="1">
      <alignment horizontal="center"/>
      <protection/>
    </xf>
    <xf numFmtId="0" fontId="22" fillId="4" borderId="31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2" fontId="22" fillId="4" borderId="0" xfId="0" applyNumberFormat="1" applyFont="1" applyFill="1" applyBorder="1" applyAlignment="1">
      <alignment wrapText="1"/>
    </xf>
    <xf numFmtId="164" fontId="22" fillId="4" borderId="0" xfId="47" applyFont="1" applyFill="1" applyBorder="1" applyAlignment="1" applyProtection="1">
      <alignment wrapText="1"/>
      <protection/>
    </xf>
    <xf numFmtId="164" fontId="22" fillId="4" borderId="32" xfId="0" applyNumberFormat="1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2" fontId="19" fillId="24" borderId="16" xfId="0" applyNumberFormat="1" applyFont="1" applyFill="1" applyBorder="1" applyAlignment="1">
      <alignment/>
    </xf>
    <xf numFmtId="164" fontId="22" fillId="8" borderId="33" xfId="47" applyFont="1" applyFill="1" applyBorder="1" applyAlignment="1" applyProtection="1">
      <alignment horizontal="center"/>
      <protection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wrapText="1"/>
    </xf>
    <xf numFmtId="164" fontId="19" fillId="24" borderId="28" xfId="47" applyFont="1" applyFill="1" applyBorder="1" applyAlignment="1" applyProtection="1">
      <alignment horizontal="center"/>
      <protection/>
    </xf>
    <xf numFmtId="164" fontId="19" fillId="0" borderId="32" xfId="47" applyFont="1" applyFill="1" applyBorder="1" applyAlignment="1" applyProtection="1">
      <alignment horizontal="center"/>
      <protection/>
    </xf>
    <xf numFmtId="0" fontId="19" fillId="0" borderId="20" xfId="0" applyFont="1" applyFill="1" applyBorder="1" applyAlignment="1">
      <alignment horizontal="center"/>
    </xf>
    <xf numFmtId="164" fontId="19" fillId="24" borderId="11" xfId="0" applyNumberFormat="1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left"/>
    </xf>
    <xf numFmtId="0" fontId="34" fillId="0" borderId="0" xfId="0" applyFont="1" applyAlignment="1">
      <alignment horizontal="center" vertical="center" wrapText="1"/>
    </xf>
    <xf numFmtId="0" fontId="19" fillId="24" borderId="35" xfId="0" applyFont="1" applyFill="1" applyBorder="1" applyAlignment="1">
      <alignment horizontal="left"/>
    </xf>
    <xf numFmtId="2" fontId="19" fillId="24" borderId="35" xfId="0" applyNumberFormat="1" applyFont="1" applyFill="1" applyBorder="1" applyAlignment="1">
      <alignment/>
    </xf>
    <xf numFmtId="164" fontId="19" fillId="24" borderId="35" xfId="47" applyFont="1" applyFill="1" applyBorder="1" applyAlignment="1" applyProtection="1">
      <alignment horizontal="center"/>
      <protection/>
    </xf>
    <xf numFmtId="164" fontId="19" fillId="24" borderId="36" xfId="47" applyFont="1" applyFill="1" applyBorder="1" applyAlignment="1" applyProtection="1">
      <alignment horizontal="center"/>
      <protection/>
    </xf>
    <xf numFmtId="0" fontId="19" fillId="0" borderId="14" xfId="0" applyFont="1" applyBorder="1" applyAlignment="1">
      <alignment horizontal="center" wrapText="1"/>
    </xf>
    <xf numFmtId="0" fontId="19" fillId="0" borderId="14" xfId="0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/>
    </xf>
    <xf numFmtId="164" fontId="19" fillId="24" borderId="0" xfId="47" applyFont="1" applyFill="1" applyBorder="1" applyAlignment="1" applyProtection="1">
      <alignment horizontal="center"/>
      <protection/>
    </xf>
    <xf numFmtId="0" fontId="19" fillId="0" borderId="28" xfId="0" applyFont="1" applyFill="1" applyBorder="1" applyAlignment="1">
      <alignment horizontal="left"/>
    </xf>
    <xf numFmtId="0" fontId="19" fillId="0" borderId="28" xfId="0" applyFont="1" applyFill="1" applyBorder="1" applyAlignment="1">
      <alignment horizontal="center"/>
    </xf>
    <xf numFmtId="0" fontId="19" fillId="24" borderId="19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164" fontId="19" fillId="24" borderId="37" xfId="47" applyFont="1" applyFill="1" applyBorder="1" applyAlignment="1" applyProtection="1">
      <alignment horizontal="center"/>
      <protection/>
    </xf>
    <xf numFmtId="164" fontId="19" fillId="24" borderId="16" xfId="47" applyFont="1" applyFill="1" applyBorder="1" applyAlignment="1" applyProtection="1">
      <alignment horizontal="center"/>
      <protection/>
    </xf>
    <xf numFmtId="0" fontId="0" fillId="24" borderId="11" xfId="0" applyFill="1" applyBorder="1" applyAlignment="1">
      <alignment/>
    </xf>
    <xf numFmtId="0" fontId="19" fillId="24" borderId="18" xfId="0" applyFont="1" applyFill="1" applyBorder="1" applyAlignment="1">
      <alignment horizontal="center"/>
    </xf>
    <xf numFmtId="164" fontId="19" fillId="24" borderId="33" xfId="47" applyFont="1" applyFill="1" applyBorder="1" applyAlignment="1" applyProtection="1">
      <alignment horizontal="center"/>
      <protection/>
    </xf>
    <xf numFmtId="43" fontId="19" fillId="24" borderId="0" xfId="0" applyNumberFormat="1" applyFont="1" applyFill="1" applyBorder="1" applyAlignment="1">
      <alignment horizontal="center"/>
    </xf>
    <xf numFmtId="0" fontId="19" fillId="24" borderId="38" xfId="0" applyFont="1" applyFill="1" applyBorder="1" applyAlignment="1">
      <alignment wrapText="1"/>
    </xf>
    <xf numFmtId="0" fontId="19" fillId="24" borderId="35" xfId="0" applyFont="1" applyFill="1" applyBorder="1" applyAlignment="1">
      <alignment horizontal="center"/>
    </xf>
    <xf numFmtId="0" fontId="22" fillId="8" borderId="39" xfId="0" applyFont="1" applyFill="1" applyBorder="1" applyAlignment="1">
      <alignment horizontal="left"/>
    </xf>
    <xf numFmtId="0" fontId="22" fillId="8" borderId="40" xfId="0" applyFont="1" applyFill="1" applyBorder="1" applyAlignment="1">
      <alignment horizontal="left"/>
    </xf>
    <xf numFmtId="0" fontId="22" fillId="8" borderId="41" xfId="0" applyFont="1" applyFill="1" applyBorder="1" applyAlignment="1">
      <alignment horizontal="left"/>
    </xf>
    <xf numFmtId="0" fontId="26" fillId="0" borderId="10" xfId="0" applyFont="1" applyBorder="1" applyAlignment="1">
      <alignment horizontal="right"/>
    </xf>
    <xf numFmtId="4" fontId="27" fillId="0" borderId="10" xfId="0" applyNumberFormat="1" applyFont="1" applyFill="1" applyBorder="1" applyAlignment="1">
      <alignment horizontal="right" vertical="center" wrapText="1"/>
    </xf>
    <xf numFmtId="0" fontId="19" fillId="0" borderId="15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2" fillId="0" borderId="44" xfId="0" applyFont="1" applyBorder="1" applyAlignment="1">
      <alignment horizontal="center" vertical="center"/>
    </xf>
    <xf numFmtId="0" fontId="22" fillId="6" borderId="16" xfId="0" applyFont="1" applyFill="1" applyBorder="1" applyAlignment="1">
      <alignment horizontal="center"/>
    </xf>
    <xf numFmtId="0" fontId="22" fillId="6" borderId="45" xfId="0" applyFont="1" applyFill="1" applyBorder="1" applyAlignment="1">
      <alignment horizontal="center"/>
    </xf>
    <xf numFmtId="164" fontId="22" fillId="8" borderId="38" xfId="47" applyFont="1" applyFill="1" applyBorder="1" applyAlignment="1" applyProtection="1">
      <alignment horizontal="left"/>
      <protection/>
    </xf>
    <xf numFmtId="164" fontId="22" fillId="8" borderId="35" xfId="47" applyFont="1" applyFill="1" applyBorder="1" applyAlignment="1" applyProtection="1">
      <alignment horizontal="left"/>
      <protection/>
    </xf>
    <xf numFmtId="164" fontId="22" fillId="8" borderId="36" xfId="47" applyFont="1" applyFill="1" applyBorder="1" applyAlignment="1" applyProtection="1">
      <alignment horizontal="left"/>
      <protection/>
    </xf>
    <xf numFmtId="0" fontId="22" fillId="26" borderId="38" xfId="0" applyFont="1" applyFill="1" applyBorder="1" applyAlignment="1">
      <alignment horizontal="left"/>
    </xf>
    <xf numFmtId="0" fontId="22" fillId="26" borderId="46" xfId="0" applyFont="1" applyFill="1" applyBorder="1" applyAlignment="1">
      <alignment horizontal="left"/>
    </xf>
    <xf numFmtId="0" fontId="22" fillId="26" borderId="47" xfId="0" applyFont="1" applyFill="1" applyBorder="1" applyAlignment="1">
      <alignment horizontal="left"/>
    </xf>
    <xf numFmtId="0" fontId="22" fillId="26" borderId="11" xfId="0" applyFont="1" applyFill="1" applyBorder="1" applyAlignment="1">
      <alignment horizontal="left"/>
    </xf>
    <xf numFmtId="0" fontId="22" fillId="4" borderId="48" xfId="0" applyFont="1" applyFill="1" applyBorder="1" applyAlignment="1">
      <alignment horizontal="left" wrapText="1"/>
    </xf>
    <xf numFmtId="0" fontId="22" fillId="4" borderId="22" xfId="0" applyFont="1" applyFill="1" applyBorder="1" applyAlignment="1">
      <alignment horizontal="left" wrapText="1"/>
    </xf>
    <xf numFmtId="2" fontId="22" fillId="6" borderId="12" xfId="0" applyNumberFormat="1" applyFont="1" applyFill="1" applyBorder="1" applyAlignment="1">
      <alignment horizontal="center"/>
    </xf>
    <xf numFmtId="2" fontId="22" fillId="6" borderId="22" xfId="0" applyNumberFormat="1" applyFont="1" applyFill="1" applyBorder="1" applyAlignment="1">
      <alignment horizontal="center"/>
    </xf>
    <xf numFmtId="0" fontId="22" fillId="26" borderId="49" xfId="0" applyFont="1" applyFill="1" applyBorder="1" applyAlignment="1">
      <alignment horizontal="left"/>
    </xf>
    <xf numFmtId="0" fontId="22" fillId="26" borderId="0" xfId="0" applyFont="1" applyFill="1" applyBorder="1" applyAlignment="1">
      <alignment horizontal="left"/>
    </xf>
    <xf numFmtId="0" fontId="22" fillId="26" borderId="30" xfId="0" applyFont="1" applyFill="1" applyBorder="1" applyAlignment="1">
      <alignment horizontal="left"/>
    </xf>
    <xf numFmtId="2" fontId="22" fillId="6" borderId="48" xfId="0" applyNumberFormat="1" applyFont="1" applyFill="1" applyBorder="1" applyAlignment="1">
      <alignment horizontal="center"/>
    </xf>
    <xf numFmtId="0" fontId="22" fillId="26" borderId="35" xfId="0" applyFont="1" applyFill="1" applyBorder="1" applyAlignment="1">
      <alignment horizontal="left"/>
    </xf>
    <xf numFmtId="0" fontId="22" fillId="26" borderId="36" xfId="0" applyFont="1" applyFill="1" applyBorder="1" applyAlignment="1">
      <alignment horizontal="left"/>
    </xf>
    <xf numFmtId="0" fontId="22" fillId="25" borderId="38" xfId="0" applyFont="1" applyFill="1" applyBorder="1" applyAlignment="1">
      <alignment horizontal="left"/>
    </xf>
    <xf numFmtId="0" fontId="22" fillId="25" borderId="35" xfId="0" applyFont="1" applyFill="1" applyBorder="1" applyAlignment="1">
      <alignment horizontal="left"/>
    </xf>
    <xf numFmtId="0" fontId="22" fillId="25" borderId="36" xfId="0" applyFont="1" applyFill="1" applyBorder="1" applyAlignment="1">
      <alignment horizontal="left"/>
    </xf>
    <xf numFmtId="0" fontId="22" fillId="6" borderId="50" xfId="0" applyFont="1" applyFill="1" applyBorder="1" applyAlignment="1">
      <alignment horizontal="center"/>
    </xf>
    <xf numFmtId="0" fontId="22" fillId="6" borderId="51" xfId="0" applyFont="1" applyFill="1" applyBorder="1" applyAlignment="1">
      <alignment horizontal="center"/>
    </xf>
    <xf numFmtId="0" fontId="18" fillId="28" borderId="52" xfId="0" applyFont="1" applyFill="1" applyBorder="1" applyAlignment="1" applyProtection="1">
      <alignment horizontal="center" vertical="center"/>
      <protection hidden="1"/>
    </xf>
    <xf numFmtId="0" fontId="18" fillId="28" borderId="53" xfId="0" applyFont="1" applyFill="1" applyBorder="1" applyAlignment="1" applyProtection="1">
      <alignment horizontal="center" vertical="center"/>
      <protection hidden="1"/>
    </xf>
    <xf numFmtId="0" fontId="18" fillId="28" borderId="23" xfId="0" applyFont="1" applyFill="1" applyBorder="1" applyAlignment="1" applyProtection="1">
      <alignment horizontal="center" vertical="center"/>
      <protection hidden="1"/>
    </xf>
    <xf numFmtId="0" fontId="18" fillId="28" borderId="0" xfId="0" applyFont="1" applyFill="1" applyBorder="1" applyAlignment="1" applyProtection="1">
      <alignment horizontal="center" vertical="center"/>
      <protection hidden="1"/>
    </xf>
    <xf numFmtId="0" fontId="21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 5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view="pageBreakPreview" zoomScale="80" zoomScaleSheetLayoutView="80" workbookViewId="0" topLeftCell="A1">
      <selection activeCell="G16" sqref="G16"/>
    </sheetView>
  </sheetViews>
  <sheetFormatPr defaultColWidth="9.140625" defaultRowHeight="12.75"/>
  <cols>
    <col min="1" max="1" width="6.57421875" style="1" customWidth="1"/>
    <col min="2" max="2" width="70.00390625" style="1" customWidth="1"/>
    <col min="3" max="3" width="7.28125" style="2" customWidth="1"/>
    <col min="4" max="4" width="6.140625" style="2" customWidth="1"/>
    <col min="5" max="5" width="7.57421875" style="3" customWidth="1"/>
    <col min="6" max="6" width="12.28125" style="3" bestFit="1" customWidth="1"/>
    <col min="7" max="7" width="13.8515625" style="3" customWidth="1"/>
    <col min="8" max="8" width="13.421875" style="3" customWidth="1"/>
    <col min="9" max="11" width="12.28125" style="4" customWidth="1"/>
    <col min="12" max="12" width="12.00390625" style="4" customWidth="1"/>
    <col min="13" max="13" width="17.8515625" style="3" customWidth="1"/>
    <col min="14" max="14" width="27.28125" style="0" customWidth="1"/>
  </cols>
  <sheetData>
    <row r="1" spans="1:13" ht="12.75">
      <c r="A1" s="165" t="s">
        <v>92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2.75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12.75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3.5">
      <c r="A4" s="169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4" ht="12.75" customHeight="1">
      <c r="A5" s="163" t="s">
        <v>5</v>
      </c>
      <c r="B5" s="141" t="s">
        <v>6</v>
      </c>
      <c r="C5" s="141" t="s">
        <v>7</v>
      </c>
      <c r="D5" s="141" t="s">
        <v>8</v>
      </c>
      <c r="E5" s="141" t="s">
        <v>9</v>
      </c>
      <c r="F5" s="152" t="s">
        <v>3</v>
      </c>
      <c r="G5" s="153"/>
      <c r="H5" s="152" t="s">
        <v>21</v>
      </c>
      <c r="I5" s="153"/>
      <c r="J5" s="152" t="s">
        <v>35</v>
      </c>
      <c r="K5" s="153"/>
      <c r="L5" s="152" t="s">
        <v>4</v>
      </c>
      <c r="M5" s="157"/>
      <c r="N5" s="5"/>
    </row>
    <row r="6" spans="1:14" ht="33" customHeight="1">
      <c r="A6" s="164"/>
      <c r="B6" s="142"/>
      <c r="C6" s="142"/>
      <c r="D6" s="142"/>
      <c r="E6" s="142"/>
      <c r="F6" s="34" t="s">
        <v>10</v>
      </c>
      <c r="G6" s="34" t="s">
        <v>11</v>
      </c>
      <c r="H6" s="34" t="s">
        <v>10</v>
      </c>
      <c r="I6" s="34" t="s">
        <v>11</v>
      </c>
      <c r="J6" s="34" t="s">
        <v>10</v>
      </c>
      <c r="K6" s="34" t="s">
        <v>11</v>
      </c>
      <c r="L6" s="34" t="s">
        <v>12</v>
      </c>
      <c r="M6" s="69" t="s">
        <v>13</v>
      </c>
      <c r="N6" s="5"/>
    </row>
    <row r="7" spans="1:14" s="52" customFormat="1" ht="12.75">
      <c r="A7" s="53" t="s">
        <v>14</v>
      </c>
      <c r="B7" s="160" t="s">
        <v>37</v>
      </c>
      <c r="C7" s="161"/>
      <c r="D7" s="161"/>
      <c r="E7" s="161"/>
      <c r="F7" s="161"/>
      <c r="G7" s="161"/>
      <c r="H7" s="161"/>
      <c r="I7" s="161"/>
      <c r="J7" s="161"/>
      <c r="K7" s="161"/>
      <c r="L7" s="162"/>
      <c r="M7" s="55">
        <f>M8+M14+M19+M22</f>
        <v>0</v>
      </c>
      <c r="N7" s="51"/>
    </row>
    <row r="8" spans="1:14" s="52" customFormat="1" ht="12.75">
      <c r="A8" s="54" t="s">
        <v>15</v>
      </c>
      <c r="B8" s="146" t="s">
        <v>69</v>
      </c>
      <c r="C8" s="158"/>
      <c r="D8" s="158"/>
      <c r="E8" s="158"/>
      <c r="F8" s="158"/>
      <c r="G8" s="158"/>
      <c r="H8" s="158"/>
      <c r="I8" s="158"/>
      <c r="J8" s="158"/>
      <c r="K8" s="158"/>
      <c r="L8" s="159"/>
      <c r="M8" s="56">
        <f>M9+M10+M11+M12</f>
        <v>0</v>
      </c>
      <c r="N8" s="51"/>
    </row>
    <row r="9" spans="1:14" s="52" customFormat="1" ht="12.75">
      <c r="A9" s="42" t="s">
        <v>38</v>
      </c>
      <c r="B9" s="82" t="s">
        <v>39</v>
      </c>
      <c r="C9" s="97" t="s">
        <v>16</v>
      </c>
      <c r="D9" s="19" t="s">
        <v>49</v>
      </c>
      <c r="E9" s="18">
        <v>2</v>
      </c>
      <c r="F9" s="21">
        <v>0</v>
      </c>
      <c r="G9" s="21">
        <f>ROUND(F9*E9,2)</f>
        <v>0</v>
      </c>
      <c r="H9" s="21">
        <v>0</v>
      </c>
      <c r="I9" s="21">
        <f>ROUND(H9*E9,2)</f>
        <v>0</v>
      </c>
      <c r="J9" s="21"/>
      <c r="K9" s="21"/>
      <c r="L9" s="21">
        <f>ROUND(J9+H9+F9,2)</f>
        <v>0</v>
      </c>
      <c r="M9" s="22">
        <f>ROUND(L9*E9,2)</f>
        <v>0</v>
      </c>
      <c r="N9" s="64"/>
    </row>
    <row r="10" spans="1:14" s="52" customFormat="1" ht="12.75">
      <c r="A10" s="42" t="s">
        <v>52</v>
      </c>
      <c r="B10" s="82" t="s">
        <v>55</v>
      </c>
      <c r="C10" s="97" t="s">
        <v>16</v>
      </c>
      <c r="D10" s="19" t="s">
        <v>56</v>
      </c>
      <c r="E10" s="46">
        <v>24</v>
      </c>
      <c r="F10" s="21">
        <v>0</v>
      </c>
      <c r="G10" s="21">
        <f>ROUND(F10*E10,2)</f>
        <v>0</v>
      </c>
      <c r="H10" s="21">
        <v>0</v>
      </c>
      <c r="I10" s="21">
        <f>ROUND(H10*E10,2)</f>
        <v>0</v>
      </c>
      <c r="J10" s="21">
        <v>0</v>
      </c>
      <c r="K10" s="21">
        <f>ROUND(J10*E10,2)</f>
        <v>0</v>
      </c>
      <c r="L10" s="21">
        <f>ROUND(J10+H10+F10,2)</f>
        <v>0</v>
      </c>
      <c r="M10" s="22">
        <f>ROUND(L10*E10,2)</f>
        <v>0</v>
      </c>
      <c r="N10" s="64"/>
    </row>
    <row r="11" spans="1:14" s="52" customFormat="1" ht="22.5">
      <c r="A11" s="42" t="s">
        <v>53</v>
      </c>
      <c r="B11" s="82" t="s">
        <v>36</v>
      </c>
      <c r="C11" s="97" t="s">
        <v>16</v>
      </c>
      <c r="D11" s="19" t="s">
        <v>56</v>
      </c>
      <c r="E11" s="46">
        <v>24</v>
      </c>
      <c r="F11" s="21">
        <v>0</v>
      </c>
      <c r="G11" s="21">
        <f>ROUND(F11*E11,2)</f>
        <v>0</v>
      </c>
      <c r="H11" s="21">
        <v>0</v>
      </c>
      <c r="I11" s="21">
        <f>ROUND(H11*E11,2)</f>
        <v>0</v>
      </c>
      <c r="J11" s="21">
        <v>0</v>
      </c>
      <c r="K11" s="21">
        <f>ROUND(J11*E11,2)</f>
        <v>0</v>
      </c>
      <c r="L11" s="21">
        <f>ROUND(J11+H11+F11,2)</f>
        <v>0</v>
      </c>
      <c r="M11" s="22">
        <f>ROUND(L11*E11,2)</f>
        <v>0</v>
      </c>
      <c r="N11" s="64"/>
    </row>
    <row r="12" spans="1:14" s="52" customFormat="1" ht="12.75">
      <c r="A12" s="42" t="s">
        <v>90</v>
      </c>
      <c r="B12" s="20" t="s">
        <v>91</v>
      </c>
      <c r="C12" s="97" t="s">
        <v>25</v>
      </c>
      <c r="D12" s="19" t="s">
        <v>78</v>
      </c>
      <c r="E12" s="46">
        <v>1</v>
      </c>
      <c r="F12" s="47">
        <v>0</v>
      </c>
      <c r="G12" s="47">
        <f>ROUND(F12*E12,2)</f>
        <v>0</v>
      </c>
      <c r="H12" s="47"/>
      <c r="I12" s="47"/>
      <c r="J12" s="47"/>
      <c r="K12" s="47"/>
      <c r="L12" s="47">
        <f>ROUND(J12+H12+F12,2)</f>
        <v>0</v>
      </c>
      <c r="M12" s="106">
        <f>ROUND(L12*E12,2)</f>
        <v>0</v>
      </c>
      <c r="N12" s="64"/>
    </row>
    <row r="13" spans="1:14" s="52" customFormat="1" ht="12.75">
      <c r="A13" s="42"/>
      <c r="B13" s="29"/>
      <c r="C13" s="97"/>
      <c r="D13" s="19"/>
      <c r="E13" s="18"/>
      <c r="F13" s="21"/>
      <c r="G13" s="21"/>
      <c r="H13" s="21"/>
      <c r="I13" s="21"/>
      <c r="J13" s="21"/>
      <c r="K13" s="21"/>
      <c r="L13" s="21"/>
      <c r="M13" s="22"/>
      <c r="N13" s="64"/>
    </row>
    <row r="14" spans="1:14" ht="12.75">
      <c r="A14" s="54" t="s">
        <v>17</v>
      </c>
      <c r="B14" s="146" t="s">
        <v>68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8"/>
      <c r="M14" s="99">
        <f>M15+M16+M17</f>
        <v>0</v>
      </c>
      <c r="N14" s="64"/>
    </row>
    <row r="15" spans="1:14" s="52" customFormat="1" ht="12.75">
      <c r="A15" s="37" t="s">
        <v>1</v>
      </c>
      <c r="B15" s="20" t="s">
        <v>74</v>
      </c>
      <c r="C15" s="97" t="s">
        <v>16</v>
      </c>
      <c r="D15" s="19" t="s">
        <v>49</v>
      </c>
      <c r="E15" s="98">
        <v>160.83</v>
      </c>
      <c r="F15" s="21">
        <v>0</v>
      </c>
      <c r="G15" s="21">
        <f>ROUND(F15*E15,2)</f>
        <v>0</v>
      </c>
      <c r="H15" s="21"/>
      <c r="I15" s="47"/>
      <c r="J15" s="6"/>
      <c r="K15" s="6"/>
      <c r="L15" s="6">
        <f>F15+H15+J15</f>
        <v>0</v>
      </c>
      <c r="M15" s="22">
        <f>G15+I15+K15</f>
        <v>0</v>
      </c>
      <c r="N15" s="64"/>
    </row>
    <row r="16" spans="1:14" s="52" customFormat="1" ht="12.75">
      <c r="A16" s="37" t="s">
        <v>66</v>
      </c>
      <c r="B16" s="20" t="s">
        <v>80</v>
      </c>
      <c r="C16" s="97" t="s">
        <v>16</v>
      </c>
      <c r="D16" s="19" t="s">
        <v>58</v>
      </c>
      <c r="E16" s="46">
        <v>90.88</v>
      </c>
      <c r="F16" s="21">
        <v>0</v>
      </c>
      <c r="G16" s="21">
        <f>ROUND(F16*E16,2)</f>
        <v>0</v>
      </c>
      <c r="H16" s="21">
        <v>0</v>
      </c>
      <c r="I16" s="21">
        <f>ROUND(H16*E16,2)</f>
        <v>0</v>
      </c>
      <c r="J16" s="47"/>
      <c r="K16" s="6"/>
      <c r="L16" s="6">
        <f>F16+H16+J16</f>
        <v>0</v>
      </c>
      <c r="M16" s="22">
        <f>K16+I16+G16</f>
        <v>0</v>
      </c>
      <c r="N16" s="64"/>
    </row>
    <row r="17" spans="1:14" s="52" customFormat="1" ht="12.75">
      <c r="A17" s="37" t="s">
        <v>82</v>
      </c>
      <c r="B17" s="20" t="s">
        <v>83</v>
      </c>
      <c r="C17" s="97" t="s">
        <v>16</v>
      </c>
      <c r="D17" s="19" t="s">
        <v>49</v>
      </c>
      <c r="E17" s="46">
        <v>22.86</v>
      </c>
      <c r="F17" s="21">
        <v>0</v>
      </c>
      <c r="G17" s="21">
        <f>ROUND(F17*E17,2)</f>
        <v>0</v>
      </c>
      <c r="H17" s="21"/>
      <c r="I17" s="21"/>
      <c r="J17" s="117"/>
      <c r="K17" s="6"/>
      <c r="L17" s="6">
        <f>F17+H17+J17</f>
        <v>0</v>
      </c>
      <c r="M17" s="22">
        <f>K17+I17+G17</f>
        <v>0</v>
      </c>
      <c r="N17" s="64"/>
    </row>
    <row r="18" spans="1:14" s="52" customFormat="1" ht="12.75">
      <c r="A18" s="37"/>
      <c r="B18" s="20"/>
      <c r="C18" s="97"/>
      <c r="D18" s="19"/>
      <c r="E18" s="46"/>
      <c r="F18" s="21"/>
      <c r="G18" s="21"/>
      <c r="H18" s="21"/>
      <c r="I18" s="21"/>
      <c r="J18" s="6"/>
      <c r="K18" s="6"/>
      <c r="L18" s="6"/>
      <c r="M18" s="22"/>
      <c r="N18" s="64"/>
    </row>
    <row r="19" spans="1:14" ht="12.75">
      <c r="A19" s="54" t="s">
        <v>18</v>
      </c>
      <c r="B19" s="146" t="s">
        <v>81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8"/>
      <c r="M19" s="99">
        <f>M20</f>
        <v>0</v>
      </c>
      <c r="N19" s="64"/>
    </row>
    <row r="20" spans="1:13" ht="13.5" customHeight="1">
      <c r="A20" s="36" t="s">
        <v>40</v>
      </c>
      <c r="B20" s="102" t="s">
        <v>84</v>
      </c>
      <c r="C20" s="97" t="s">
        <v>16</v>
      </c>
      <c r="D20" s="19" t="s">
        <v>49</v>
      </c>
      <c r="E20" s="84">
        <v>170.54</v>
      </c>
      <c r="F20" s="81">
        <v>0</v>
      </c>
      <c r="G20" s="81">
        <f>ROUND(F20*E20,2)</f>
        <v>0</v>
      </c>
      <c r="H20" s="21">
        <v>0</v>
      </c>
      <c r="I20" s="81">
        <f>ROUND(H20*E20,2)</f>
        <v>0</v>
      </c>
      <c r="J20" s="6"/>
      <c r="K20" s="103"/>
      <c r="L20" s="104">
        <f>F20+H20+J20</f>
        <v>0</v>
      </c>
      <c r="M20" s="22">
        <f>K20+I20+G20</f>
        <v>0</v>
      </c>
    </row>
    <row r="21" spans="1:13" ht="13.5" customHeight="1">
      <c r="A21" s="36"/>
      <c r="B21" s="102"/>
      <c r="C21" s="97"/>
      <c r="D21" s="19"/>
      <c r="E21" s="84"/>
      <c r="F21" s="81"/>
      <c r="G21" s="81"/>
      <c r="H21" s="21"/>
      <c r="I21" s="81"/>
      <c r="J21" s="6"/>
      <c r="K21" s="103"/>
      <c r="L21" s="104"/>
      <c r="M21" s="22"/>
    </row>
    <row r="22" spans="1:14" ht="12.75">
      <c r="A22" s="54" t="s">
        <v>54</v>
      </c>
      <c r="B22" s="146" t="s">
        <v>67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8"/>
      <c r="M22" s="99">
        <f>M23</f>
        <v>0</v>
      </c>
      <c r="N22" s="64"/>
    </row>
    <row r="23" spans="1:14" s="52" customFormat="1" ht="22.5">
      <c r="A23" s="107" t="s">
        <v>57</v>
      </c>
      <c r="B23" s="33" t="s">
        <v>89</v>
      </c>
      <c r="C23" s="108" t="s">
        <v>16</v>
      </c>
      <c r="D23" s="121" t="s">
        <v>51</v>
      </c>
      <c r="E23" s="46">
        <v>70.45</v>
      </c>
      <c r="F23" s="47">
        <v>0</v>
      </c>
      <c r="G23" s="47">
        <f>ROUND(F23*E23,2)</f>
        <v>0</v>
      </c>
      <c r="H23" s="47">
        <v>0</v>
      </c>
      <c r="I23" s="47">
        <f>ROUND(H23*E23,2)</f>
        <v>0</v>
      </c>
      <c r="J23" s="47"/>
      <c r="K23" s="47"/>
      <c r="L23" s="47">
        <f>ROUND(J23+H23+F23,2)</f>
        <v>0</v>
      </c>
      <c r="M23" s="106">
        <f>ROUND(L23*E23,2)</f>
        <v>0</v>
      </c>
      <c r="N23" s="127"/>
    </row>
    <row r="24" spans="1:14" s="52" customFormat="1" ht="12.75">
      <c r="A24" s="107"/>
      <c r="B24" s="128"/>
      <c r="C24" s="110"/>
      <c r="D24" s="129"/>
      <c r="E24" s="111"/>
      <c r="F24" s="112"/>
      <c r="G24" s="112"/>
      <c r="H24" s="112"/>
      <c r="I24" s="112"/>
      <c r="J24" s="112"/>
      <c r="K24" s="112"/>
      <c r="L24" s="113"/>
      <c r="M24" s="106"/>
      <c r="N24" s="127"/>
    </row>
    <row r="25" spans="1:14" s="52" customFormat="1" ht="12.75">
      <c r="A25" s="53" t="s">
        <v>19</v>
      </c>
      <c r="B25" s="160" t="s">
        <v>70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2"/>
      <c r="M25" s="55">
        <f>M26+M29</f>
        <v>0</v>
      </c>
      <c r="N25" s="51"/>
    </row>
    <row r="26" spans="1:13" ht="12.75">
      <c r="A26" s="88" t="s">
        <v>20</v>
      </c>
      <c r="B26" s="149" t="s">
        <v>87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89">
        <f>M27</f>
        <v>0</v>
      </c>
    </row>
    <row r="27" spans="1:13" s="52" customFormat="1" ht="13.5" customHeight="1">
      <c r="A27" s="125" t="s">
        <v>59</v>
      </c>
      <c r="B27" s="33" t="s">
        <v>88</v>
      </c>
      <c r="C27" s="33" t="s">
        <v>25</v>
      </c>
      <c r="D27" s="121" t="s">
        <v>58</v>
      </c>
      <c r="E27" s="48">
        <v>49.49</v>
      </c>
      <c r="F27" s="47"/>
      <c r="G27" s="47"/>
      <c r="H27" s="47">
        <v>0</v>
      </c>
      <c r="I27" s="47">
        <f>ROUND(H27*E27,2)</f>
        <v>0</v>
      </c>
      <c r="J27" s="124"/>
      <c r="K27" s="124"/>
      <c r="L27" s="126">
        <f>J27+H27+F27</f>
        <v>0</v>
      </c>
      <c r="M27" s="106">
        <f>K27+I27+G27</f>
        <v>0</v>
      </c>
    </row>
    <row r="28" spans="1:13" ht="12.75">
      <c r="A28" s="36"/>
      <c r="B28" s="20"/>
      <c r="C28" s="118"/>
      <c r="D28" s="119"/>
      <c r="E28" s="84"/>
      <c r="F28" s="81"/>
      <c r="G28" s="81"/>
      <c r="H28" s="81"/>
      <c r="I28" s="81"/>
      <c r="J28" s="104"/>
      <c r="K28" s="103"/>
      <c r="L28" s="104"/>
      <c r="M28" s="22"/>
    </row>
    <row r="29" spans="1:14" ht="12.75">
      <c r="A29" s="88" t="s">
        <v>71</v>
      </c>
      <c r="B29" s="154" t="s">
        <v>85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6"/>
      <c r="M29" s="89">
        <f>M30+M31</f>
        <v>0</v>
      </c>
      <c r="N29" s="64"/>
    </row>
    <row r="30" spans="1:13" s="52" customFormat="1" ht="24" customHeight="1">
      <c r="A30" s="120" t="s">
        <v>75</v>
      </c>
      <c r="B30" s="33" t="s">
        <v>86</v>
      </c>
      <c r="C30" s="108" t="s">
        <v>16</v>
      </c>
      <c r="D30" s="121" t="s">
        <v>51</v>
      </c>
      <c r="E30" s="98">
        <v>160.83</v>
      </c>
      <c r="F30" s="122">
        <v>0</v>
      </c>
      <c r="G30" s="122">
        <f>ROUND(F30*E30,2)</f>
        <v>0</v>
      </c>
      <c r="H30" s="122">
        <v>0</v>
      </c>
      <c r="I30" s="122">
        <f>ROUND(H30*E30,2)</f>
        <v>0</v>
      </c>
      <c r="J30" s="123"/>
      <c r="K30" s="123"/>
      <c r="L30" s="122">
        <f>F30+H30+J30</f>
        <v>0</v>
      </c>
      <c r="M30" s="106">
        <f>G30+I30+K30</f>
        <v>0</v>
      </c>
    </row>
    <row r="31" spans="1:13" ht="12.75">
      <c r="A31" s="120" t="s">
        <v>76</v>
      </c>
      <c r="B31" s="33" t="s">
        <v>77</v>
      </c>
      <c r="C31" s="108" t="s">
        <v>2</v>
      </c>
      <c r="D31" s="19" t="s">
        <v>78</v>
      </c>
      <c r="E31" s="46">
        <v>2</v>
      </c>
      <c r="F31" s="21">
        <v>0</v>
      </c>
      <c r="G31" s="122">
        <f>ROUND(F31*E31,2)</f>
        <v>0</v>
      </c>
      <c r="H31" s="21"/>
      <c r="I31" s="122"/>
      <c r="J31" s="6"/>
      <c r="K31" s="6"/>
      <c r="L31" s="122">
        <f>F31+H31+J31</f>
        <v>0</v>
      </c>
      <c r="M31" s="22">
        <f>K31+I31+G31</f>
        <v>0</v>
      </c>
    </row>
    <row r="32" spans="1:13" ht="12.75">
      <c r="A32" s="105"/>
      <c r="B32" s="95"/>
      <c r="C32" s="96"/>
      <c r="D32" s="96"/>
      <c r="E32" s="79"/>
      <c r="F32" s="21"/>
      <c r="G32" s="21"/>
      <c r="H32" s="21"/>
      <c r="I32" s="21"/>
      <c r="J32" s="6"/>
      <c r="K32" s="6"/>
      <c r="L32" s="21"/>
      <c r="M32" s="79"/>
    </row>
    <row r="33" spans="1:14" ht="12.75">
      <c r="A33" s="40" t="s">
        <v>22</v>
      </c>
      <c r="B33" s="90" t="s">
        <v>72</v>
      </c>
      <c r="C33" s="91"/>
      <c r="D33" s="91"/>
      <c r="E33" s="92"/>
      <c r="F33" s="92"/>
      <c r="G33" s="93"/>
      <c r="H33" s="93"/>
      <c r="I33" s="93"/>
      <c r="J33" s="93"/>
      <c r="K33" s="93"/>
      <c r="L33" s="93"/>
      <c r="M33" s="94">
        <f>M34</f>
        <v>0</v>
      </c>
      <c r="N33" s="64"/>
    </row>
    <row r="34" spans="1:14" ht="12.75">
      <c r="A34" s="38" t="s">
        <v>48</v>
      </c>
      <c r="B34" s="143" t="s">
        <v>73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5"/>
      <c r="M34" s="50">
        <f>M35+M36</f>
        <v>0</v>
      </c>
      <c r="N34" s="64"/>
    </row>
    <row r="35" spans="1:14" ht="33.75">
      <c r="A35" s="35" t="s">
        <v>60</v>
      </c>
      <c r="B35" s="80" t="s">
        <v>79</v>
      </c>
      <c r="C35" s="108" t="s">
        <v>16</v>
      </c>
      <c r="D35" s="19" t="s">
        <v>51</v>
      </c>
      <c r="E35" s="84">
        <v>22.86</v>
      </c>
      <c r="F35" s="21">
        <v>0</v>
      </c>
      <c r="G35" s="21">
        <f>ROUND(F35*E35,2)</f>
        <v>0</v>
      </c>
      <c r="H35" s="81">
        <v>0</v>
      </c>
      <c r="I35" s="21">
        <f>ROUND(H35*E35,2)</f>
        <v>0</v>
      </c>
      <c r="J35" s="81">
        <v>0</v>
      </c>
      <c r="K35" s="21">
        <f>ROUND(J35*E35,2)</f>
        <v>0</v>
      </c>
      <c r="L35" s="21">
        <f>F35+H35+J35</f>
        <v>0</v>
      </c>
      <c r="M35" s="22">
        <f>K35+I35+G35</f>
        <v>0</v>
      </c>
      <c r="N35" s="64"/>
    </row>
    <row r="36" spans="1:14" ht="12.75">
      <c r="A36" s="35"/>
      <c r="B36" s="20"/>
      <c r="C36" s="97"/>
      <c r="D36" s="19"/>
      <c r="E36" s="84"/>
      <c r="F36" s="21"/>
      <c r="G36" s="21"/>
      <c r="H36" s="21"/>
      <c r="I36" s="21"/>
      <c r="J36" s="21"/>
      <c r="K36" s="21"/>
      <c r="L36" s="21"/>
      <c r="M36" s="22"/>
      <c r="N36" s="64"/>
    </row>
    <row r="37" spans="1:14" ht="12.75">
      <c r="A37" s="49" t="s">
        <v>23</v>
      </c>
      <c r="B37" s="150" t="s">
        <v>63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1"/>
      <c r="M37" s="7">
        <f>M38</f>
        <v>0</v>
      </c>
      <c r="N37" s="64"/>
    </row>
    <row r="38" spans="1:14" ht="12.75">
      <c r="A38" s="63" t="s">
        <v>24</v>
      </c>
      <c r="B38" s="130" t="s">
        <v>64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2"/>
      <c r="M38" s="39">
        <f>M39</f>
        <v>0</v>
      </c>
      <c r="N38" s="64"/>
    </row>
    <row r="39" spans="1:14" ht="13.5" thickBot="1">
      <c r="A39" s="100" t="s">
        <v>62</v>
      </c>
      <c r="B39" s="101" t="s">
        <v>61</v>
      </c>
      <c r="C39" s="114" t="s">
        <v>25</v>
      </c>
      <c r="D39" s="115" t="s">
        <v>0</v>
      </c>
      <c r="E39" s="116">
        <v>10</v>
      </c>
      <c r="F39" s="71">
        <v>0</v>
      </c>
      <c r="G39" s="71">
        <f>ROUND(E39*F39,2)</f>
        <v>0</v>
      </c>
      <c r="H39" s="71"/>
      <c r="I39" s="71"/>
      <c r="J39" s="71"/>
      <c r="K39" s="71"/>
      <c r="L39" s="71">
        <f>ROUND(F39+H39,2)</f>
        <v>0</v>
      </c>
      <c r="M39" s="31">
        <f>ROUND(I39+G39,2)</f>
        <v>0</v>
      </c>
      <c r="N39" s="76"/>
    </row>
    <row r="40" spans="2:14" ht="12.75">
      <c r="B40" s="30"/>
      <c r="C40" s="27"/>
      <c r="D40" s="27"/>
      <c r="E40" s="28"/>
      <c r="G40" s="11"/>
      <c r="H40" s="5"/>
      <c r="I40" s="5"/>
      <c r="J40" s="5"/>
      <c r="K40" s="5"/>
      <c r="L40" s="5"/>
      <c r="M40" s="41"/>
      <c r="N40" s="74"/>
    </row>
    <row r="41" spans="2:14" ht="12.75">
      <c r="B41" s="30"/>
      <c r="C41" s="27"/>
      <c r="D41" s="27"/>
      <c r="E41" s="28"/>
      <c r="F41" s="58" t="s">
        <v>45</v>
      </c>
      <c r="G41" s="60">
        <f>G9+G10+G11+G15+G16+G17+G20+G23+G27+G30+G31+G35+G39</f>
        <v>0</v>
      </c>
      <c r="H41" s="59" t="s">
        <v>46</v>
      </c>
      <c r="I41" s="61">
        <f>I9+I10+I11+I16+I15+I17+I20+I23+I27+I30+I31+I35+I39</f>
        <v>0</v>
      </c>
      <c r="J41" s="59" t="s">
        <v>47</v>
      </c>
      <c r="K41" s="60">
        <f>K9+K10+K11+K15+K16+K17+K20+K23+K27+K30+K31+K35+K39</f>
        <v>0</v>
      </c>
      <c r="L41" s="5"/>
      <c r="M41" s="60">
        <f>M7+M25+M33+M37</f>
        <v>0</v>
      </c>
      <c r="N41" s="75"/>
    </row>
    <row r="42" spans="2:14" ht="12.75">
      <c r="B42" s="43"/>
      <c r="C42" s="10"/>
      <c r="D42" s="10"/>
      <c r="E42" s="15"/>
      <c r="F42" s="9"/>
      <c r="G42" s="70"/>
      <c r="H42" s="5"/>
      <c r="I42" s="72"/>
      <c r="J42" s="5"/>
      <c r="K42" s="17"/>
      <c r="L42"/>
      <c r="M42" s="77"/>
      <c r="N42" s="75"/>
    </row>
    <row r="43" spans="3:14" ht="13.5" thickBot="1">
      <c r="C43" s="10"/>
      <c r="D43" s="10"/>
      <c r="E43" s="15"/>
      <c r="G43" s="16"/>
      <c r="H43" s="5"/>
      <c r="I43" s="5"/>
      <c r="J43" s="5"/>
      <c r="K43" s="17"/>
      <c r="L43"/>
      <c r="M43"/>
      <c r="N43" s="74"/>
    </row>
    <row r="44" spans="3:14" ht="12.75">
      <c r="C44" s="10"/>
      <c r="D44" s="10"/>
      <c r="E44" s="10"/>
      <c r="F44" s="10"/>
      <c r="J44"/>
      <c r="K44" s="140" t="s">
        <v>26</v>
      </c>
      <c r="L44" s="140"/>
      <c r="M44" s="140"/>
      <c r="N44" s="74"/>
    </row>
    <row r="45" spans="2:14" ht="12.75">
      <c r="B45" s="43"/>
      <c r="C45" s="9"/>
      <c r="D45" s="9"/>
      <c r="E45" s="9"/>
      <c r="F45" s="9"/>
      <c r="J45"/>
      <c r="K45" s="45" t="s">
        <v>27</v>
      </c>
      <c r="L45" s="23"/>
      <c r="M45" s="66">
        <v>0</v>
      </c>
      <c r="N45" s="74"/>
    </row>
    <row r="46" spans="3:14" ht="12.75">
      <c r="C46" s="9"/>
      <c r="D46" s="9"/>
      <c r="E46" s="9"/>
      <c r="F46" s="9"/>
      <c r="J46"/>
      <c r="K46" s="45" t="s">
        <v>28</v>
      </c>
      <c r="L46" s="23"/>
      <c r="M46" s="66">
        <v>0</v>
      </c>
      <c r="N46" s="74"/>
    </row>
    <row r="47" spans="1:14" ht="12.75">
      <c r="A47" s="65"/>
      <c r="C47" s="9"/>
      <c r="D47" s="9"/>
      <c r="E47" s="9"/>
      <c r="F47" s="9"/>
      <c r="J47"/>
      <c r="K47" s="45" t="s">
        <v>50</v>
      </c>
      <c r="L47" s="23"/>
      <c r="M47" s="66">
        <v>0</v>
      </c>
      <c r="N47" s="74"/>
    </row>
    <row r="48" spans="1:14" ht="12.75">
      <c r="A48" s="65"/>
      <c r="C48" s="9"/>
      <c r="D48" s="9"/>
      <c r="E48" s="9"/>
      <c r="F48" s="9"/>
      <c r="J48"/>
      <c r="K48" s="32" t="s">
        <v>29</v>
      </c>
      <c r="L48" s="23"/>
      <c r="M48" s="66">
        <v>0</v>
      </c>
      <c r="N48" s="74"/>
    </row>
    <row r="49" spans="1:14" ht="12.75">
      <c r="A49" s="65"/>
      <c r="C49" s="9"/>
      <c r="D49" s="9"/>
      <c r="E49" s="9"/>
      <c r="F49" s="9"/>
      <c r="J49"/>
      <c r="K49" s="135" t="s">
        <v>30</v>
      </c>
      <c r="L49" s="136"/>
      <c r="M49" s="66">
        <v>0</v>
      </c>
      <c r="N49" s="74"/>
    </row>
    <row r="50" spans="2:14" ht="12.75">
      <c r="B50" s="44"/>
      <c r="D50" s="8"/>
      <c r="E50" s="14"/>
      <c r="F50" s="14"/>
      <c r="J50"/>
      <c r="K50" s="135" t="s">
        <v>31</v>
      </c>
      <c r="L50" s="136"/>
      <c r="M50" s="66">
        <v>0</v>
      </c>
      <c r="N50" s="13"/>
    </row>
    <row r="51" spans="2:14" ht="12.75">
      <c r="B51" s="83"/>
      <c r="C51" s="8"/>
      <c r="D51" s="8"/>
      <c r="E51" s="14"/>
      <c r="F51" s="14"/>
      <c r="J51"/>
      <c r="K51" s="32" t="s">
        <v>65</v>
      </c>
      <c r="L51" s="24"/>
      <c r="M51" s="78">
        <v>0</v>
      </c>
      <c r="N51" s="13"/>
    </row>
    <row r="52" spans="1:14" ht="12.75">
      <c r="A52" s="73"/>
      <c r="B52" s="44"/>
      <c r="C52" s="12"/>
      <c r="D52" s="12"/>
      <c r="E52" s="13"/>
      <c r="F52" s="13"/>
      <c r="J52"/>
      <c r="K52" s="135" t="s">
        <v>32</v>
      </c>
      <c r="L52" s="136"/>
      <c r="M52" s="67">
        <v>0</v>
      </c>
      <c r="N52" s="5"/>
    </row>
    <row r="53" spans="1:13" ht="12.75">
      <c r="A53" s="73"/>
      <c r="B53" s="86"/>
      <c r="C53" s="87"/>
      <c r="D53" s="87"/>
      <c r="E53" s="13"/>
      <c r="F53" s="13"/>
      <c r="J53"/>
      <c r="K53" s="135" t="s">
        <v>33</v>
      </c>
      <c r="L53" s="136"/>
      <c r="M53" s="67">
        <v>0</v>
      </c>
    </row>
    <row r="54" spans="1:13" ht="13.5" thickBot="1">
      <c r="A54" s="73"/>
      <c r="B54" s="83"/>
      <c r="J54" s="9"/>
      <c r="K54" s="137" t="s">
        <v>34</v>
      </c>
      <c r="L54" s="138"/>
      <c r="M54" s="68">
        <f>(((1+M45+M48+M47)*(1+M46)*(1+M49))/(1-M50))-1</f>
        <v>0</v>
      </c>
    </row>
    <row r="55" spans="1:13" ht="12.75">
      <c r="A55" s="73"/>
      <c r="G55" s="9"/>
      <c r="H55" s="9"/>
      <c r="I55" s="25"/>
      <c r="J55" s="25"/>
      <c r="K55" s="25"/>
      <c r="L55" s="25"/>
      <c r="M55" s="26"/>
    </row>
    <row r="56" spans="2:13" ht="18.75">
      <c r="B56" s="109"/>
      <c r="J56" s="139" t="s">
        <v>41</v>
      </c>
      <c r="K56" s="139"/>
      <c r="L56" s="62">
        <f>M54</f>
        <v>0</v>
      </c>
      <c r="M56" s="57"/>
    </row>
    <row r="57" spans="2:13" ht="18.75">
      <c r="B57" s="109"/>
      <c r="J57" s="133" t="s">
        <v>42</v>
      </c>
      <c r="K57" s="133"/>
      <c r="L57" s="133"/>
      <c r="M57" s="60">
        <f>M41</f>
        <v>0</v>
      </c>
    </row>
    <row r="58" spans="10:13" ht="12.75">
      <c r="J58" s="133" t="s">
        <v>43</v>
      </c>
      <c r="K58" s="133"/>
      <c r="L58" s="133"/>
      <c r="M58" s="60">
        <f>ROUND(M57*L56,2)</f>
        <v>0</v>
      </c>
    </row>
    <row r="59" spans="10:13" ht="12.75">
      <c r="J59" s="134" t="s">
        <v>44</v>
      </c>
      <c r="K59" s="134"/>
      <c r="L59" s="134"/>
      <c r="M59" s="60">
        <f>SUM(M57:M58)</f>
        <v>0</v>
      </c>
    </row>
    <row r="61" ht="15.75">
      <c r="B61" s="85"/>
    </row>
  </sheetData>
  <sheetProtection selectLockedCells="1" selectUnlockedCells="1"/>
  <mergeCells count="32">
    <mergeCell ref="A5:A6"/>
    <mergeCell ref="B22:L22"/>
    <mergeCell ref="B25:L25"/>
    <mergeCell ref="A1:M3"/>
    <mergeCell ref="A4:M4"/>
    <mergeCell ref="D5:D6"/>
    <mergeCell ref="J5:K5"/>
    <mergeCell ref="B8:L8"/>
    <mergeCell ref="B14:L14"/>
    <mergeCell ref="E5:E6"/>
    <mergeCell ref="C5:C6"/>
    <mergeCell ref="B7:L7"/>
    <mergeCell ref="K52:L52"/>
    <mergeCell ref="B5:B6"/>
    <mergeCell ref="B34:L34"/>
    <mergeCell ref="B19:L19"/>
    <mergeCell ref="B26:L26"/>
    <mergeCell ref="B37:L37"/>
    <mergeCell ref="H5:I5"/>
    <mergeCell ref="F5:G5"/>
    <mergeCell ref="B29:L29"/>
    <mergeCell ref="L5:M5"/>
    <mergeCell ref="B38:L38"/>
    <mergeCell ref="J57:L57"/>
    <mergeCell ref="J59:L59"/>
    <mergeCell ref="K50:L50"/>
    <mergeCell ref="K54:L54"/>
    <mergeCell ref="J58:L58"/>
    <mergeCell ref="K53:L53"/>
    <mergeCell ref="K49:L49"/>
    <mergeCell ref="J56:K56"/>
    <mergeCell ref="K44:M4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Palmyra Farinazzo Reis Repette</dc:creator>
  <cp:keywords/>
  <dc:description/>
  <cp:lastModifiedBy>Carlos Ruas de Araújo</cp:lastModifiedBy>
  <cp:lastPrinted>2018-02-16T19:14:01Z</cp:lastPrinted>
  <dcterms:created xsi:type="dcterms:W3CDTF">2014-05-05T16:42:42Z</dcterms:created>
  <dcterms:modified xsi:type="dcterms:W3CDTF">2018-02-16T20:15:43Z</dcterms:modified>
  <cp:category/>
  <cp:version/>
  <cp:contentType/>
  <cp:contentStatus/>
</cp:coreProperties>
</file>