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<sst xmlns="http://schemas.openxmlformats.org/spreadsheetml/2006/main" count="89" uniqueCount="33">
  <si>
    <t>Item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</si>
  <si>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</si>
  <si>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</si>
  <si>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</si>
  <si>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</si>
  <si>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</si>
  <si>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</si>
  <si>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</si>
  <si>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</si>
  <si>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</si>
  <si>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</si>
  <si>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V. Unit. (R$)</t>
  </si>
  <si>
    <t>V. Total (R$)</t>
  </si>
  <si>
    <t>EMPRESA 1</t>
  </si>
  <si>
    <t>EMPRESA 2</t>
  </si>
  <si>
    <t>EMPRESA 3</t>
  </si>
  <si>
    <t>EMPRESA 4</t>
  </si>
  <si>
    <t>CUSTO MÉDIO</t>
  </si>
  <si>
    <t>Qtdade</t>
  </si>
  <si>
    <t>TOTAL:</t>
  </si>
  <si>
    <t>1.1.10</t>
  </si>
  <si>
    <t>1.1.11</t>
  </si>
  <si>
    <t>1.1.12</t>
  </si>
  <si>
    <t>PLANILHA DE CUSTOS - IMPRESSOS PARA O TRESC</t>
  </si>
  <si>
    <t>PLANILHA DE CUSTOS - IMPRESSOS PARA O TRERS</t>
  </si>
  <si>
    <t>PLANILHA DE CUSTOS - IMPRESSOS PARA O TREPR</t>
  </si>
  <si>
    <t>cento</t>
  </si>
  <si>
    <t>bloco</t>
  </si>
  <si>
    <t>Obs: os itens 1.1.2  e 1.1.4 a 1.1.11- unidade de medida convertida para cento</t>
  </si>
  <si>
    <t>Empresa1: Orçamento emitido em 28/07/2005.</t>
  </si>
  <si>
    <t>Empresa2: Orçamento emitido em 28/07/2005.</t>
  </si>
  <si>
    <t>Empresa3: Orçamento emitido em 28/07/2005 e refificado em 1º/08/2005.</t>
  </si>
  <si>
    <t>Empresa 4: Orçamento emitido em 29/07/2005 e retificado em 1º/08/2005.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</si>
</sst>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1" fillId="2" borderId="1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85" zoomScaleNormal="85" workbookViewId="0" topLeftCell="A1">
      <selection activeCell="A32" sqref="A32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3" width="7.8515625" style="0" customWidth="1"/>
    <col min="4" max="13" width="11.421875" style="0" customWidth="1"/>
    <col min="14" max="15" width="0" style="0" hidden="1" customWidth="1"/>
  </cols>
  <sheetData>
    <row r="1" spans="1:13" ht="24" customHeight="1">
      <c r="A1" s="10" t="s">
        <v>23</v>
      </c>
      <c r="B1" s="9"/>
      <c r="C1" s="9"/>
      <c r="E1" s="10"/>
      <c r="F1" s="10"/>
      <c r="G1" s="10"/>
      <c r="H1" s="10"/>
      <c r="I1" s="10"/>
      <c r="J1" s="10"/>
      <c r="K1" s="10"/>
      <c r="L1" s="9"/>
      <c r="M1" s="9"/>
    </row>
    <row r="2" spans="2:13" ht="12.75">
      <c r="B2" s="1"/>
      <c r="C2" s="2"/>
      <c r="D2" s="16" t="s">
        <v>13</v>
      </c>
      <c r="E2" s="17"/>
      <c r="F2" s="16" t="s">
        <v>14</v>
      </c>
      <c r="G2" s="17"/>
      <c r="H2" s="16" t="s">
        <v>15</v>
      </c>
      <c r="I2" s="17"/>
      <c r="J2" s="16" t="s">
        <v>16</v>
      </c>
      <c r="K2" s="17"/>
      <c r="L2" s="15" t="s">
        <v>17</v>
      </c>
      <c r="M2" s="15"/>
    </row>
    <row r="3" spans="1:13" ht="25.5">
      <c r="A3" s="3" t="s">
        <v>0</v>
      </c>
      <c r="B3" s="4" t="s">
        <v>18</v>
      </c>
      <c r="C3" s="3" t="s">
        <v>10</v>
      </c>
      <c r="D3" s="4" t="s">
        <v>11</v>
      </c>
      <c r="E3" s="4" t="s">
        <v>12</v>
      </c>
      <c r="F3" s="4" t="s">
        <v>11</v>
      </c>
      <c r="G3" s="4" t="s">
        <v>12</v>
      </c>
      <c r="H3" s="4" t="s">
        <v>11</v>
      </c>
      <c r="I3" s="4" t="s">
        <v>12</v>
      </c>
      <c r="J3" s="4" t="s">
        <v>11</v>
      </c>
      <c r="K3" s="4" t="s">
        <v>12</v>
      </c>
      <c r="L3" s="4" t="s">
        <v>11</v>
      </c>
      <c r="M3" s="4" t="s">
        <v>12</v>
      </c>
    </row>
    <row r="4" spans="1:15" ht="12.75">
      <c r="A4" s="5" t="s">
        <v>1</v>
      </c>
      <c r="B4" s="6">
        <v>100</v>
      </c>
      <c r="C4" s="7" t="s">
        <v>26</v>
      </c>
      <c r="D4" s="8">
        <f>0.41*100</f>
        <v>41</v>
      </c>
      <c r="E4" s="13">
        <f>B4*D4</f>
        <v>4100</v>
      </c>
      <c r="F4" s="8">
        <v>17.4</v>
      </c>
      <c r="G4" s="8">
        <f>B4*F4</f>
        <v>1739.9999999999998</v>
      </c>
      <c r="H4" s="8">
        <v>49.5</v>
      </c>
      <c r="I4" s="8">
        <f>B4*H4</f>
        <v>4950</v>
      </c>
      <c r="J4" s="8">
        <v>42</v>
      </c>
      <c r="K4" s="8">
        <f>B4*J4</f>
        <v>4200</v>
      </c>
      <c r="L4" s="8">
        <f>ROUND(AVERAGE(D4,F4,H4,J4),2)</f>
        <v>37.48</v>
      </c>
      <c r="M4" s="8">
        <f>L4*B4</f>
        <v>3747.9999999999995</v>
      </c>
      <c r="N4">
        <f>COUNT(D4,F4,H4,J4,#REF!,#REF!,#REF!,#REF!,#REF!,#REF!)</f>
        <v>4</v>
      </c>
      <c r="O4">
        <f>COUNT(D4,F4,H4,J4)</f>
        <v>4</v>
      </c>
    </row>
    <row r="5" spans="1:15" ht="12.75">
      <c r="A5" s="5" t="s">
        <v>2</v>
      </c>
      <c r="B5" s="6">
        <v>100</v>
      </c>
      <c r="C5" s="7" t="s">
        <v>26</v>
      </c>
      <c r="D5" s="8">
        <f>0.2237*100</f>
        <v>22.37</v>
      </c>
      <c r="E5" s="13">
        <f>B5*D5</f>
        <v>2237</v>
      </c>
      <c r="F5" s="8">
        <v>15</v>
      </c>
      <c r="G5" s="8">
        <f>B5*F5</f>
        <v>1500</v>
      </c>
      <c r="H5" s="8">
        <v>25</v>
      </c>
      <c r="I5" s="8">
        <f>B5*H5</f>
        <v>2500</v>
      </c>
      <c r="J5" s="8">
        <v>47</v>
      </c>
      <c r="K5" s="8">
        <f>B5*J5</f>
        <v>4700</v>
      </c>
      <c r="L5" s="8">
        <f>ROUND(AVERAGE(D5,F5,H5,J5),2)</f>
        <v>27.34</v>
      </c>
      <c r="M5" s="8">
        <f>L5*B5</f>
        <v>2734</v>
      </c>
      <c r="N5">
        <f>COUNT(D5,F5,H5,J5,#REF!,#REF!,#REF!,#REF!,#REF!,#REF!)</f>
        <v>4</v>
      </c>
      <c r="O5">
        <f aca="true" t="shared" si="0" ref="O5:O24">COUNT(D5,F5,H5,J5)</f>
        <v>4</v>
      </c>
    </row>
    <row r="6" spans="1:15" ht="12.75">
      <c r="A6" s="5" t="s">
        <v>3</v>
      </c>
      <c r="B6" s="6">
        <v>2000</v>
      </c>
      <c r="C6" s="7" t="s">
        <v>26</v>
      </c>
      <c r="D6" s="8">
        <f>0.0034*100</f>
        <v>0.33999999999999997</v>
      </c>
      <c r="E6" s="13">
        <f>B6*D6</f>
        <v>679.9999999999999</v>
      </c>
      <c r="F6" s="8">
        <v>0.67</v>
      </c>
      <c r="G6" s="8">
        <f>B6*F6</f>
        <v>1340</v>
      </c>
      <c r="H6" s="8">
        <v>0.54</v>
      </c>
      <c r="I6" s="8">
        <f>B6*H6</f>
        <v>1080</v>
      </c>
      <c r="J6" s="8">
        <v>2</v>
      </c>
      <c r="K6" s="8">
        <f>B6*J6</f>
        <v>4000</v>
      </c>
      <c r="L6" s="8">
        <f>ROUND(AVERAGE(D6,F6,H6,J6),2)</f>
        <v>0.89</v>
      </c>
      <c r="M6" s="8">
        <f>L6*B6</f>
        <v>1780</v>
      </c>
      <c r="N6">
        <f>COUNT(D6,F6,H6,J6,#REF!,#REF!,#REF!,#REF!,#REF!,#REF!)</f>
        <v>4</v>
      </c>
      <c r="O6">
        <f t="shared" si="0"/>
        <v>4</v>
      </c>
    </row>
    <row r="7" spans="12:13" ht="12.75">
      <c r="L7" s="11" t="s">
        <v>19</v>
      </c>
      <c r="M7" s="12">
        <f>SUM(M4:M6)</f>
        <v>8262</v>
      </c>
    </row>
    <row r="8" spans="1:13" ht="24" customHeight="1">
      <c r="A8" s="10" t="s">
        <v>24</v>
      </c>
      <c r="B8" s="9"/>
      <c r="C8" s="9"/>
      <c r="E8" s="10"/>
      <c r="F8" s="10"/>
      <c r="G8" s="10"/>
      <c r="H8" s="10"/>
      <c r="I8" s="10"/>
      <c r="J8" s="10"/>
      <c r="K8" s="10"/>
      <c r="L8" s="9"/>
      <c r="M8" s="9"/>
    </row>
    <row r="9" spans="2:13" ht="12.75">
      <c r="B9" s="1"/>
      <c r="C9" s="2"/>
      <c r="D9" s="16" t="s">
        <v>13</v>
      </c>
      <c r="E9" s="17"/>
      <c r="F9" s="16" t="s">
        <v>14</v>
      </c>
      <c r="G9" s="17"/>
      <c r="H9" s="16" t="s">
        <v>15</v>
      </c>
      <c r="I9" s="17"/>
      <c r="J9" s="16" t="s">
        <v>16</v>
      </c>
      <c r="K9" s="17"/>
      <c r="L9" s="15" t="s">
        <v>17</v>
      </c>
      <c r="M9" s="15"/>
    </row>
    <row r="10" spans="1:13" ht="25.5">
      <c r="A10" s="3" t="s">
        <v>0</v>
      </c>
      <c r="B10" s="4" t="s">
        <v>18</v>
      </c>
      <c r="C10" s="3" t="s">
        <v>10</v>
      </c>
      <c r="D10" s="4" t="s">
        <v>11</v>
      </c>
      <c r="E10" s="4" t="s">
        <v>12</v>
      </c>
      <c r="F10" s="4" t="s">
        <v>11</v>
      </c>
      <c r="G10" s="4" t="s">
        <v>12</v>
      </c>
      <c r="H10" s="4" t="s">
        <v>11</v>
      </c>
      <c r="I10" s="4" t="s">
        <v>12</v>
      </c>
      <c r="J10" s="4" t="s">
        <v>11</v>
      </c>
      <c r="K10" s="4" t="s">
        <v>12</v>
      </c>
      <c r="L10" s="4" t="s">
        <v>11</v>
      </c>
      <c r="M10" s="4" t="s">
        <v>12</v>
      </c>
    </row>
    <row r="11" spans="1:15" ht="12.75">
      <c r="A11" s="5" t="s">
        <v>4</v>
      </c>
      <c r="B11" s="6">
        <f>21150/100</f>
        <v>211.5</v>
      </c>
      <c r="C11" s="7" t="s">
        <v>26</v>
      </c>
      <c r="D11" s="8">
        <f>0.0396*100</f>
        <v>3.9600000000000004</v>
      </c>
      <c r="E11" s="8">
        <f>B11*D11</f>
        <v>837.5400000000001</v>
      </c>
      <c r="F11" s="8">
        <v>8</v>
      </c>
      <c r="G11" s="8">
        <f>B11*F11</f>
        <v>1692</v>
      </c>
      <c r="H11" s="8">
        <v>3</v>
      </c>
      <c r="I11" s="8">
        <f>B11*H11</f>
        <v>634.5</v>
      </c>
      <c r="J11" s="8">
        <v>6</v>
      </c>
      <c r="K11" s="8">
        <f>B11*J11</f>
        <v>1269</v>
      </c>
      <c r="L11" s="8">
        <f>ROUND(AVERAGE(D11,F11,H11,J11),2)</f>
        <v>5.24</v>
      </c>
      <c r="M11" s="8">
        <f>L11*B11</f>
        <v>1108.26</v>
      </c>
      <c r="N11">
        <f>COUNT(D11,F11,H11,J11,#REF!,#REF!,#REF!,#REF!,#REF!,#REF!)</f>
        <v>4</v>
      </c>
      <c r="O11">
        <f t="shared" si="0"/>
        <v>4</v>
      </c>
    </row>
    <row r="12" spans="1:15" ht="12.75">
      <c r="A12" s="5" t="s">
        <v>5</v>
      </c>
      <c r="B12" s="6">
        <f>21150/100</f>
        <v>211.5</v>
      </c>
      <c r="C12" s="7" t="s">
        <v>26</v>
      </c>
      <c r="D12" s="8">
        <f>0.0549*100</f>
        <v>5.489999999999999</v>
      </c>
      <c r="E12" s="8">
        <v>1161.35</v>
      </c>
      <c r="F12" s="8">
        <v>6</v>
      </c>
      <c r="G12" s="8">
        <f>B12*F12</f>
        <v>1269</v>
      </c>
      <c r="H12" s="8">
        <v>6</v>
      </c>
      <c r="I12" s="8">
        <f>B12*H12</f>
        <v>1269</v>
      </c>
      <c r="J12" s="8">
        <v>9</v>
      </c>
      <c r="K12" s="8">
        <f>B12*J12</f>
        <v>1903.5</v>
      </c>
      <c r="L12" s="8">
        <f>ROUND(AVERAGE(D12,F12,H12,J12),2)</f>
        <v>6.62</v>
      </c>
      <c r="M12" s="8">
        <f>L12*B12</f>
        <v>1400.13</v>
      </c>
      <c r="N12">
        <f>COUNT(D12,F12,H12,J12,#REF!,#REF!,#REF!,#REF!,#REF!,#REF!)</f>
        <v>4</v>
      </c>
      <c r="O12">
        <f t="shared" si="0"/>
        <v>4</v>
      </c>
    </row>
    <row r="13" spans="1:15" ht="12.75">
      <c r="A13" s="5" t="s">
        <v>6</v>
      </c>
      <c r="B13" s="6">
        <f>23600/100</f>
        <v>236</v>
      </c>
      <c r="C13" s="7" t="s">
        <v>26</v>
      </c>
      <c r="D13" s="8">
        <f>0.2268*100</f>
        <v>22.68</v>
      </c>
      <c r="E13" s="8">
        <f>B13*D13</f>
        <v>5352.48</v>
      </c>
      <c r="F13" s="8">
        <v>13</v>
      </c>
      <c r="G13" s="8">
        <f>B13*F13</f>
        <v>3068</v>
      </c>
      <c r="H13" s="8">
        <v>19</v>
      </c>
      <c r="I13" s="8">
        <f>B13*H13</f>
        <v>4484</v>
      </c>
      <c r="J13" s="8">
        <v>23</v>
      </c>
      <c r="K13" s="8">
        <f>B13*J13</f>
        <v>5428</v>
      </c>
      <c r="L13" s="8">
        <f>ROUND(AVERAGE(D13,F13,H13,J13),2)</f>
        <v>19.42</v>
      </c>
      <c r="M13" s="8">
        <f>L13*B13</f>
        <v>4583.120000000001</v>
      </c>
      <c r="N13">
        <f>COUNT(D13,F13,H13,J13,#REF!,#REF!,#REF!,#REF!,#REF!,#REF!)</f>
        <v>4</v>
      </c>
      <c r="O13">
        <f t="shared" si="0"/>
        <v>4</v>
      </c>
    </row>
    <row r="14" spans="1:15" ht="12.75">
      <c r="A14" s="5" t="s">
        <v>7</v>
      </c>
      <c r="B14" s="6">
        <f>22150/100</f>
        <v>221.5</v>
      </c>
      <c r="C14" s="7" t="s">
        <v>26</v>
      </c>
      <c r="D14" s="8">
        <f>0.0325*100</f>
        <v>3.25</v>
      </c>
      <c r="E14" s="14">
        <f>B14*D14</f>
        <v>719.875</v>
      </c>
      <c r="F14" s="8">
        <v>3</v>
      </c>
      <c r="G14" s="8">
        <f>B14*F14</f>
        <v>664.5</v>
      </c>
      <c r="H14" s="8">
        <v>4</v>
      </c>
      <c r="I14" s="8">
        <f>B14*H14</f>
        <v>886</v>
      </c>
      <c r="J14" s="8">
        <v>6</v>
      </c>
      <c r="K14" s="8">
        <f>B14*J14</f>
        <v>1329</v>
      </c>
      <c r="L14" s="8">
        <f>ROUND(AVERAGE(D14,F14,H14,J14),2)</f>
        <v>4.06</v>
      </c>
      <c r="M14" s="8">
        <f>L14*B14</f>
        <v>899.29</v>
      </c>
      <c r="N14">
        <f>COUNT(D14,F14,H14,J14,#REF!,#REF!,#REF!,#REF!,#REF!,#REF!)</f>
        <v>4</v>
      </c>
      <c r="O14">
        <f t="shared" si="0"/>
        <v>4</v>
      </c>
    </row>
    <row r="15" spans="12:13" ht="12.75">
      <c r="L15" s="11" t="s">
        <v>19</v>
      </c>
      <c r="M15" s="12">
        <f>SUM(M11:M14)</f>
        <v>7990.800000000001</v>
      </c>
    </row>
    <row r="17" spans="1:13" ht="24" customHeight="1">
      <c r="A17" s="10" t="s">
        <v>25</v>
      </c>
      <c r="B17" s="9"/>
      <c r="C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12.75">
      <c r="B18" s="1"/>
      <c r="C18" s="2"/>
      <c r="D18" s="16" t="s">
        <v>13</v>
      </c>
      <c r="E18" s="17"/>
      <c r="F18" s="16" t="s">
        <v>14</v>
      </c>
      <c r="G18" s="17"/>
      <c r="H18" s="16" t="s">
        <v>15</v>
      </c>
      <c r="I18" s="17"/>
      <c r="J18" s="16" t="s">
        <v>16</v>
      </c>
      <c r="K18" s="17"/>
      <c r="L18" s="15" t="s">
        <v>17</v>
      </c>
      <c r="M18" s="15"/>
    </row>
    <row r="19" spans="1:13" ht="25.5">
      <c r="A19" s="3" t="s">
        <v>0</v>
      </c>
      <c r="B19" s="4" t="s">
        <v>18</v>
      </c>
      <c r="C19" s="3" t="s">
        <v>10</v>
      </c>
      <c r="D19" s="4" t="s">
        <v>11</v>
      </c>
      <c r="E19" s="4" t="s">
        <v>12</v>
      </c>
      <c r="F19" s="4" t="s">
        <v>11</v>
      </c>
      <c r="G19" s="4" t="s">
        <v>12</v>
      </c>
      <c r="H19" s="4" t="s">
        <v>11</v>
      </c>
      <c r="I19" s="4" t="s">
        <v>12</v>
      </c>
      <c r="J19" s="4" t="s">
        <v>11</v>
      </c>
      <c r="K19" s="4" t="s">
        <v>12</v>
      </c>
      <c r="L19" s="4" t="s">
        <v>11</v>
      </c>
      <c r="M19" s="4" t="s">
        <v>12</v>
      </c>
    </row>
    <row r="20" spans="1:15" ht="12.75">
      <c r="A20" s="5" t="s">
        <v>8</v>
      </c>
      <c r="B20" s="6">
        <v>320</v>
      </c>
      <c r="C20" s="7" t="s">
        <v>26</v>
      </c>
      <c r="D20" s="8">
        <f>0.2211*100</f>
        <v>22.11</v>
      </c>
      <c r="E20" s="8">
        <f>B20*D20</f>
        <v>7075.2</v>
      </c>
      <c r="F20" s="8">
        <v>12</v>
      </c>
      <c r="G20" s="8">
        <f>B20*F20</f>
        <v>3840</v>
      </c>
      <c r="H20" s="8">
        <v>18</v>
      </c>
      <c r="I20" s="8">
        <f>B20*H20</f>
        <v>5760</v>
      </c>
      <c r="J20" s="8">
        <v>22</v>
      </c>
      <c r="K20" s="8">
        <f>B20*J20</f>
        <v>7040</v>
      </c>
      <c r="L20" s="8">
        <f>ROUND(AVERAGE(D20,F20,H20,J20),2)</f>
        <v>18.53</v>
      </c>
      <c r="M20" s="8">
        <f>L20*B20</f>
        <v>5929.6</v>
      </c>
      <c r="N20">
        <f>COUNT(D20,F20,H20,J20,#REF!,#REF!,#REF!,#REF!,#REF!,#REF!)</f>
        <v>4</v>
      </c>
      <c r="O20">
        <f t="shared" si="0"/>
        <v>4</v>
      </c>
    </row>
    <row r="21" spans="1:15" ht="12.75">
      <c r="A21" s="5" t="s">
        <v>9</v>
      </c>
      <c r="B21" s="6">
        <v>320</v>
      </c>
      <c r="C21" s="7" t="s">
        <v>26</v>
      </c>
      <c r="D21" s="8">
        <f>0.2211*100</f>
        <v>22.11</v>
      </c>
      <c r="E21" s="8">
        <f>B21*D21</f>
        <v>7075.2</v>
      </c>
      <c r="F21" s="8">
        <v>12</v>
      </c>
      <c r="G21" s="8">
        <f>B21*F21</f>
        <v>3840</v>
      </c>
      <c r="H21" s="8">
        <v>18</v>
      </c>
      <c r="I21" s="8">
        <f>B21*H21</f>
        <v>5760</v>
      </c>
      <c r="J21" s="8">
        <v>22</v>
      </c>
      <c r="K21" s="8">
        <f>B21*J21</f>
        <v>7040</v>
      </c>
      <c r="L21" s="8">
        <f>ROUND(AVERAGE(D21,F21,H21,J21),2)</f>
        <v>18.53</v>
      </c>
      <c r="M21" s="8">
        <f>L21*B21</f>
        <v>5929.6</v>
      </c>
      <c r="N21">
        <f>COUNT(D21,F21,H21,J21,#REF!,#REF!,#REF!,#REF!,#REF!,#REF!)</f>
        <v>4</v>
      </c>
      <c r="O21">
        <f t="shared" si="0"/>
        <v>4</v>
      </c>
    </row>
    <row r="22" spans="1:15" ht="12.75">
      <c r="A22" s="5" t="s">
        <v>20</v>
      </c>
      <c r="B22" s="6">
        <f>1750/100</f>
        <v>17.5</v>
      </c>
      <c r="C22" s="7" t="s">
        <v>26</v>
      </c>
      <c r="D22" s="8">
        <f>0.4789*100</f>
        <v>47.89</v>
      </c>
      <c r="E22" s="14">
        <f>B22*D22</f>
        <v>838.075</v>
      </c>
      <c r="F22" s="8">
        <v>32</v>
      </c>
      <c r="G22" s="8">
        <f>B22*F22</f>
        <v>560</v>
      </c>
      <c r="H22" s="8">
        <v>39</v>
      </c>
      <c r="I22" s="8">
        <f>B22*H22</f>
        <v>682.5</v>
      </c>
      <c r="J22" s="8">
        <v>53</v>
      </c>
      <c r="K22" s="8">
        <f>B22*J22</f>
        <v>927.5</v>
      </c>
      <c r="L22" s="8">
        <f>ROUND(AVERAGE(D22,F22,H22,J22),2)</f>
        <v>42.97</v>
      </c>
      <c r="M22" s="8">
        <f>L22*B22</f>
        <v>751.975</v>
      </c>
      <c r="N22">
        <f>COUNT(D22,F22,H22,J22,#REF!,#REF!,#REF!,#REF!,#REF!,#REF!)</f>
        <v>4</v>
      </c>
      <c r="O22">
        <f t="shared" si="0"/>
        <v>4</v>
      </c>
    </row>
    <row r="23" spans="1:15" ht="12.75">
      <c r="A23" s="5" t="s">
        <v>21</v>
      </c>
      <c r="B23" s="6">
        <v>20</v>
      </c>
      <c r="C23" s="7" t="s">
        <v>26</v>
      </c>
      <c r="D23" s="8">
        <f>0.2794*100</f>
        <v>27.939999999999998</v>
      </c>
      <c r="E23" s="8">
        <f>B23*D23</f>
        <v>558.8</v>
      </c>
      <c r="F23" s="8">
        <v>15</v>
      </c>
      <c r="G23" s="8">
        <f>B23*F23</f>
        <v>300</v>
      </c>
      <c r="H23" s="8">
        <v>18</v>
      </c>
      <c r="I23" s="8">
        <f>B23*H23</f>
        <v>360</v>
      </c>
      <c r="J23" s="8">
        <v>30</v>
      </c>
      <c r="K23" s="8">
        <f>B23*J23</f>
        <v>600</v>
      </c>
      <c r="L23" s="8">
        <f>ROUND(AVERAGE(D23,F23,H23,J23),2)</f>
        <v>22.74</v>
      </c>
      <c r="M23" s="8">
        <f>L23*B23</f>
        <v>454.79999999999995</v>
      </c>
      <c r="N23">
        <f>COUNT(D23,F23,H23,J23,#REF!,#REF!,#REF!,#REF!,#REF!,#REF!)</f>
        <v>4</v>
      </c>
      <c r="O23">
        <f t="shared" si="0"/>
        <v>4</v>
      </c>
    </row>
    <row r="24" spans="1:15" ht="12.75">
      <c r="A24" s="5" t="s">
        <v>22</v>
      </c>
      <c r="B24" s="6">
        <v>300</v>
      </c>
      <c r="C24" s="7" t="s">
        <v>27</v>
      </c>
      <c r="D24" s="8"/>
      <c r="E24" s="8">
        <f>B24*D24</f>
        <v>0</v>
      </c>
      <c r="F24" s="8">
        <v>2.94</v>
      </c>
      <c r="G24" s="8">
        <f>B24*F24</f>
        <v>882</v>
      </c>
      <c r="H24" s="8">
        <v>9.41</v>
      </c>
      <c r="I24" s="8">
        <f>B24*H24</f>
        <v>2823</v>
      </c>
      <c r="J24" s="8">
        <v>29.21</v>
      </c>
      <c r="K24" s="8">
        <f>B24*J24</f>
        <v>8763</v>
      </c>
      <c r="L24" s="8">
        <f>ROUND(AVERAGE(D24,F24,H24,J24),2)</f>
        <v>13.85</v>
      </c>
      <c r="M24" s="8">
        <f>L24*B24</f>
        <v>4155</v>
      </c>
      <c r="N24">
        <f>COUNT(D24,F24,H24,J24,#REF!,#REF!,#REF!,#REF!,#REF!,#REF!)</f>
        <v>3</v>
      </c>
      <c r="O24">
        <f t="shared" si="0"/>
        <v>3</v>
      </c>
    </row>
    <row r="25" spans="12:13" ht="12.75">
      <c r="L25" s="11" t="s">
        <v>19</v>
      </c>
      <c r="M25" s="12">
        <f>SUM(M20:M24)</f>
        <v>17220.975</v>
      </c>
    </row>
    <row r="26" ht="12.75">
      <c r="A26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</sheetData>
  <mergeCells count="15">
    <mergeCell ref="L9:M9"/>
    <mergeCell ref="D9:E9"/>
    <mergeCell ref="F9:G9"/>
    <mergeCell ref="H9:I9"/>
    <mergeCell ref="J9:K9"/>
    <mergeCell ref="L18:M18"/>
    <mergeCell ref="D2:E2"/>
    <mergeCell ref="F2:G2"/>
    <mergeCell ref="H2:I2"/>
    <mergeCell ref="J2:K2"/>
    <mergeCell ref="L2:M2"/>
    <mergeCell ref="D18:E18"/>
    <mergeCell ref="F18:G18"/>
    <mergeCell ref="H18:I18"/>
    <mergeCell ref="J18:K18"/>
  </mergeCells>
  <printOptions/>
  <pageMargins left="0.79" right="0.29" top="0.9055118110236221" bottom="0.3937007874015748" header="0.19" footer="0.11811023622047245"/>
  <pageSetup fitToHeight="1" fitToWidth="1" horizontalDpi="300" verticalDpi="300" orientation="landscape" scale="93" r:id="rId1"/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vrezza</cp:lastModifiedBy>
  <cp:lastPrinted>2005-08-01T20:33:01Z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