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nova_sem a ENG" sheetId="1" r:id="rId1"/>
    <sheet name="Plan2" sheetId="2" r:id="rId2"/>
    <sheet name="Plan3" sheetId="3" r:id="rId3"/>
    <sheet name="velha_com a  ENG" sheetId="4" r:id="rId4"/>
  </sheets>
  <definedNames/>
  <calcPr fullCalcOnLoad="1"/>
</workbook>
</file>

<file path=xl/sharedStrings.xml><?xml version="1.0" encoding="utf-8"?>
<sst xmlns="http://schemas.openxmlformats.org/spreadsheetml/2006/main" count="82" uniqueCount="38">
  <si>
    <t>Empresa 1</t>
  </si>
  <si>
    <t>Empresa 2</t>
  </si>
  <si>
    <t>Item</t>
  </si>
  <si>
    <t>Custo Médio</t>
  </si>
  <si>
    <t>Quant.</t>
  </si>
  <si>
    <t>Valor Unit. (R$)</t>
  </si>
  <si>
    <t>Valor Total (R$)</t>
  </si>
  <si>
    <t>Observação:</t>
  </si>
  <si>
    <t>Empresa 3</t>
  </si>
  <si>
    <t>Empresa 4</t>
  </si>
  <si>
    <t>Empresa2</t>
  </si>
  <si>
    <t>Empresa 5</t>
  </si>
  <si>
    <t>Empresa 6</t>
  </si>
  <si>
    <t>Empresa 7</t>
  </si>
  <si>
    <t>Empresa 8</t>
  </si>
  <si>
    <t>Empresa 9</t>
  </si>
  <si>
    <t>T O T A L</t>
  </si>
  <si>
    <t>Orçamento válido até o dia 5/10/2004</t>
  </si>
  <si>
    <t>Orçamento válido até o dia 28/11/2004</t>
  </si>
  <si>
    <t>PLANILHA DE CUSTOS</t>
  </si>
  <si>
    <t>Orçamento apresentado em 24/9/2004, ratificado em 1611.2004.</t>
  </si>
  <si>
    <t>Orçamento apresentado em 24/9/2004, ratificado em 17/11/2004.</t>
  </si>
  <si>
    <t>Orçamento apresentado em 27/9/2004, ratificado em 18/11/2004.</t>
  </si>
  <si>
    <t>Orçamento válido até 30/11/2004.</t>
  </si>
  <si>
    <t>Orçamento válido até 24/11/2004.</t>
  </si>
  <si>
    <t>Orçamento apresentado em 5/11/2004, ratificado em 17/11/2004.</t>
  </si>
  <si>
    <t>Orçamento apresentado em 24/9/2004, ratificado em 19/11/2004.</t>
  </si>
  <si>
    <t>compusoftware</t>
  </si>
  <si>
    <t>katalogo/strattus</t>
  </si>
  <si>
    <t>feesc</t>
  </si>
  <si>
    <t>eng dtp</t>
  </si>
  <si>
    <t>dualline</t>
  </si>
  <si>
    <t>allen</t>
  </si>
  <si>
    <t>ip trust</t>
  </si>
  <si>
    <t>soma</t>
  </si>
  <si>
    <t>cgk</t>
  </si>
  <si>
    <t>Orçamento apresentado em 29.11.2004.</t>
  </si>
  <si>
    <t>Orçamento apresentado em 3.12.2004.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</si>
</sst>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center" wrapText="1"/>
    </xf>
    <xf numFmtId="0" fontId="0" fillId="0" borderId="2" xfId="0" applyBorder="1" applyAlignment="1">
      <alignment/>
    </xf>
    <xf numFmtId="4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4" fontId="0" fillId="0" borderId="9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75" zoomScaleNormal="75" workbookViewId="0" topLeftCell="A1">
      <selection activeCell="G7" sqref="G7"/>
    </sheetView>
  </sheetViews>
  <sheetFormatPr defaultColWidth="9.140625" defaultRowHeight="12.75"/>
  <cols>
    <col min="1" max="1" width="6.8515625" style="5" customWidth="1"/>
    <col min="2" max="2" width="10.28125" style="5" customWidth="1"/>
    <col min="3" max="3" width="17.00390625" style="5" customWidth="1"/>
    <col min="4" max="4" width="17.8515625" style="5" bestFit="1" customWidth="1"/>
    <col min="5" max="5" width="17.57421875" style="5" bestFit="1" customWidth="1"/>
    <col min="6" max="6" width="17.8515625" style="5" bestFit="1" customWidth="1"/>
    <col min="7" max="7" width="17.57421875" style="5" bestFit="1" customWidth="1"/>
    <col min="8" max="8" width="17.421875" style="5" bestFit="1" customWidth="1"/>
    <col min="9" max="10" width="8.8515625" style="5" hidden="1" customWidth="1"/>
    <col min="11" max="11" width="0" style="5" hidden="1" customWidth="1"/>
    <col min="12" max="16384" width="9.140625" style="5" customWidth="1"/>
  </cols>
  <sheetData>
    <row r="1" spans="1:8" ht="36" customHeight="1" thickBot="1">
      <c r="A1" s="61" t="s">
        <v>19</v>
      </c>
      <c r="B1" s="61"/>
      <c r="C1" s="61"/>
      <c r="D1" s="61"/>
      <c r="E1" s="61"/>
      <c r="F1" s="61"/>
      <c r="G1" s="61"/>
      <c r="H1" s="61"/>
    </row>
    <row r="2" spans="1:8" s="40" customFormat="1" ht="17.25" customHeight="1" hidden="1" thickBot="1">
      <c r="A2" s="38"/>
      <c r="B2" s="38"/>
      <c r="C2" s="39" t="s">
        <v>27</v>
      </c>
      <c r="D2" s="39"/>
      <c r="E2" s="39" t="s">
        <v>35</v>
      </c>
      <c r="F2" s="39"/>
      <c r="G2" s="39"/>
      <c r="H2" s="39"/>
    </row>
    <row r="3" spans="1:8" ht="16.5" thickBot="1">
      <c r="A3" s="59" t="s">
        <v>2</v>
      </c>
      <c r="B3" s="59" t="s">
        <v>4</v>
      </c>
      <c r="C3" s="62" t="s">
        <v>0</v>
      </c>
      <c r="D3" s="63"/>
      <c r="E3" s="62" t="s">
        <v>1</v>
      </c>
      <c r="F3" s="63"/>
      <c r="G3" s="62" t="s">
        <v>3</v>
      </c>
      <c r="H3" s="64"/>
    </row>
    <row r="4" spans="1:8" s="1" customFormat="1" ht="31.5" customHeight="1" thickBot="1">
      <c r="A4" s="60"/>
      <c r="B4" s="60"/>
      <c r="C4" s="41" t="s">
        <v>5</v>
      </c>
      <c r="D4" s="41" t="s">
        <v>6</v>
      </c>
      <c r="E4" s="41" t="s">
        <v>5</v>
      </c>
      <c r="F4" s="41" t="s">
        <v>6</v>
      </c>
      <c r="G4" s="41" t="s">
        <v>5</v>
      </c>
      <c r="H4" s="41" t="s">
        <v>6</v>
      </c>
    </row>
    <row r="5" spans="1:11" ht="16.5" customHeight="1">
      <c r="A5" s="42">
        <v>1</v>
      </c>
      <c r="B5" s="43">
        <v>1</v>
      </c>
      <c r="C5" s="44">
        <v>2400</v>
      </c>
      <c r="D5" s="44">
        <f>C5*$B5</f>
        <v>2400</v>
      </c>
      <c r="E5" s="44">
        <v>2173</v>
      </c>
      <c r="F5" s="44">
        <f>E5*$B5</f>
        <v>2173</v>
      </c>
      <c r="G5" s="44">
        <f>ROUND(AVERAGE(C5,E5),2)</f>
        <v>2286.5</v>
      </c>
      <c r="H5" s="45">
        <f>G5*B5</f>
        <v>2286.5</v>
      </c>
      <c r="I5" s="5">
        <f>COUNT(C5,#REF!,E5,#REF!,#REF!,#REF!,#REF!,#REF!)</f>
        <v>2</v>
      </c>
      <c r="K5" s="5">
        <v>7</v>
      </c>
    </row>
    <row r="6" spans="1:11" ht="16.5" customHeight="1">
      <c r="A6" s="46">
        <v>2</v>
      </c>
      <c r="B6" s="47">
        <v>2</v>
      </c>
      <c r="C6" s="48">
        <v>2843</v>
      </c>
      <c r="D6" s="44">
        <f>C6*$B6</f>
        <v>5686</v>
      </c>
      <c r="E6" s="48">
        <v>2488</v>
      </c>
      <c r="F6" s="44">
        <f>E6*$B6</f>
        <v>4976</v>
      </c>
      <c r="G6" s="44">
        <f>ROUND(AVERAGE(C6,E6),2)</f>
        <v>2665.5</v>
      </c>
      <c r="H6" s="49">
        <f>G6*B6</f>
        <v>5331</v>
      </c>
      <c r="I6" s="5">
        <f>COUNT(C6,#REF!,E6,#REF!,#REF!,#REF!,#REF!,#REF!,#REF!)</f>
        <v>2</v>
      </c>
      <c r="K6" s="5">
        <v>7</v>
      </c>
    </row>
    <row r="7" spans="1:11" ht="16.5" customHeight="1" thickBot="1">
      <c r="A7" s="46">
        <v>3</v>
      </c>
      <c r="B7" s="47">
        <v>1</v>
      </c>
      <c r="C7" s="48">
        <v>1200</v>
      </c>
      <c r="D7" s="44">
        <f>C7*$B7</f>
        <v>1200</v>
      </c>
      <c r="E7" s="48">
        <v>1228</v>
      </c>
      <c r="F7" s="44">
        <f>E7*$B7</f>
        <v>1228</v>
      </c>
      <c r="G7" s="44">
        <f>ROUND(AVERAGE(C7,E7),2)</f>
        <v>1214</v>
      </c>
      <c r="H7" s="49">
        <f>G7*B7</f>
        <v>1214</v>
      </c>
      <c r="I7" s="5">
        <f>COUNT(C7,#REF!,E7,#REF!,#REF!,#REF!,#REF!,#REF!,#REF!)</f>
        <v>2</v>
      </c>
      <c r="K7" s="5">
        <v>5</v>
      </c>
    </row>
    <row r="8" spans="1:11" ht="16.5" thickBot="1">
      <c r="A8" s="50" t="s">
        <v>16</v>
      </c>
      <c r="B8" s="51"/>
      <c r="C8" s="51"/>
      <c r="D8" s="51"/>
      <c r="E8" s="51"/>
      <c r="F8" s="51"/>
      <c r="G8" s="52"/>
      <c r="H8" s="53">
        <f>SUM(H5:H7)</f>
        <v>8831.5</v>
      </c>
      <c r="K8" s="6"/>
    </row>
    <row r="9" spans="1:8" ht="18.75" customHeight="1">
      <c r="A9" s="57" t="s">
        <v>7</v>
      </c>
      <c r="B9" s="57"/>
      <c r="C9" s="54"/>
      <c r="D9" s="54"/>
      <c r="E9" s="55"/>
      <c r="F9" s="55"/>
      <c r="G9" s="56"/>
      <c r="H9" s="56"/>
    </row>
    <row r="10" spans="1:8" ht="16.5" customHeight="1">
      <c r="A10" s="58" t="s">
        <v>0</v>
      </c>
      <c r="B10" s="58"/>
      <c r="C10" s="54" t="s">
        <v>36</v>
      </c>
      <c r="D10" s="54"/>
      <c r="E10" s="55"/>
      <c r="F10" s="55"/>
      <c r="G10" s="56"/>
      <c r="H10" s="56"/>
    </row>
    <row r="11" spans="1:8" ht="16.5" customHeight="1">
      <c r="A11" s="58" t="s">
        <v>1</v>
      </c>
      <c r="B11" s="58"/>
      <c r="C11" s="54" t="s">
        <v>37</v>
      </c>
      <c r="D11" s="55"/>
      <c r="E11" s="55"/>
      <c r="F11" s="55"/>
      <c r="G11" s="56"/>
      <c r="H11" s="56"/>
    </row>
  </sheetData>
  <mergeCells count="9">
    <mergeCell ref="A1:H1"/>
    <mergeCell ref="C3:D3"/>
    <mergeCell ref="E3:F3"/>
    <mergeCell ref="G3:H3"/>
    <mergeCell ref="A9:B9"/>
    <mergeCell ref="A10:B10"/>
    <mergeCell ref="A11:B11"/>
    <mergeCell ref="A3:A4"/>
    <mergeCell ref="B3:B4"/>
  </mergeCells>
  <printOptions/>
  <pageMargins left="1.220472440944882" right="0.5905511811023623" top="1.8110236220472442" bottom="2.3228346456692917" header="1.9291338582677167" footer="1.6535433070866143"/>
  <pageSetup fitToHeight="1" fitToWidth="1" horizontalDpi="600" verticalDpi="600" orientation="landscape" paperSize="9" r:id="rId1"/>
  <headerFooter alignWithMargins="0">
    <oddFooter>&amp;Rf&amp;9:/grupos/cmp/planilhas/&amp;F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="75" zoomScaleNormal="75" workbookViewId="0" topLeftCell="M1">
      <selection activeCell="W5" sqref="W5"/>
    </sheetView>
  </sheetViews>
  <sheetFormatPr defaultColWidth="9.140625" defaultRowHeight="12.75"/>
  <cols>
    <col min="1" max="1" width="6.8515625" style="5" customWidth="1"/>
    <col min="2" max="2" width="7.421875" style="5" customWidth="1"/>
    <col min="3" max="3" width="8.00390625" style="5" customWidth="1"/>
    <col min="4" max="4" width="9.140625" style="5" bestFit="1" customWidth="1"/>
    <col min="5" max="5" width="8.00390625" style="5" customWidth="1"/>
    <col min="6" max="6" width="9.140625" style="5" bestFit="1" customWidth="1"/>
    <col min="7" max="7" width="8.00390625" style="5" customWidth="1"/>
    <col min="8" max="8" width="9.140625" style="5" bestFit="1" customWidth="1"/>
    <col min="9" max="9" width="8.00390625" style="5" customWidth="1"/>
    <col min="10" max="10" width="9.140625" style="5" bestFit="1" customWidth="1"/>
    <col min="11" max="11" width="8.00390625" style="5" customWidth="1"/>
    <col min="12" max="12" width="9.140625" style="5" bestFit="1" customWidth="1"/>
    <col min="13" max="13" width="8.00390625" style="5" customWidth="1"/>
    <col min="14" max="14" width="9.140625" style="5" bestFit="1" customWidth="1"/>
    <col min="15" max="17" width="8.00390625" style="5" customWidth="1"/>
    <col min="18" max="18" width="9.140625" style="5" bestFit="1" customWidth="1"/>
    <col min="19" max="19" width="8.00390625" style="5" customWidth="1"/>
    <col min="20" max="20" width="9.140625" style="5" bestFit="1" customWidth="1"/>
    <col min="21" max="21" width="8.00390625" style="5" customWidth="1"/>
    <col min="22" max="22" width="11.140625" style="5" bestFit="1" customWidth="1"/>
    <col min="23" max="24" width="8.8515625" style="5" customWidth="1"/>
    <col min="25" max="16384" width="9.140625" style="5" customWidth="1"/>
  </cols>
  <sheetData>
    <row r="1" spans="1:22" ht="36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40" customFormat="1" ht="29.25" customHeight="1" thickBot="1">
      <c r="A2" s="38"/>
      <c r="B2" s="38"/>
      <c r="C2" s="39" t="s">
        <v>27</v>
      </c>
      <c r="D2" s="39"/>
      <c r="E2" s="39" t="s">
        <v>28</v>
      </c>
      <c r="F2" s="39"/>
      <c r="G2" s="39" t="s">
        <v>35</v>
      </c>
      <c r="H2" s="39"/>
      <c r="I2" s="39" t="s">
        <v>29</v>
      </c>
      <c r="J2" s="39"/>
      <c r="K2" s="39" t="s">
        <v>30</v>
      </c>
      <c r="L2" s="39"/>
      <c r="M2" s="39" t="s">
        <v>31</v>
      </c>
      <c r="N2" s="39"/>
      <c r="O2" s="39" t="s">
        <v>32</v>
      </c>
      <c r="P2" s="39"/>
      <c r="Q2" s="39" t="s">
        <v>33</v>
      </c>
      <c r="R2" s="39"/>
      <c r="S2" s="39" t="s">
        <v>34</v>
      </c>
      <c r="T2" s="39"/>
      <c r="U2" s="39"/>
      <c r="V2" s="39"/>
    </row>
    <row r="3" spans="1:22" ht="13.5" thickBot="1">
      <c r="A3" s="30" t="s">
        <v>2</v>
      </c>
      <c r="B3" s="32" t="s">
        <v>4</v>
      </c>
      <c r="C3" s="34" t="s">
        <v>0</v>
      </c>
      <c r="D3" s="28"/>
      <c r="E3" s="29" t="s">
        <v>10</v>
      </c>
      <c r="F3" s="27"/>
      <c r="G3" s="26" t="s">
        <v>8</v>
      </c>
      <c r="H3" s="28"/>
      <c r="I3" s="29" t="s">
        <v>9</v>
      </c>
      <c r="J3" s="27"/>
      <c r="K3" s="26" t="s">
        <v>11</v>
      </c>
      <c r="L3" s="28"/>
      <c r="M3" s="29" t="s">
        <v>12</v>
      </c>
      <c r="N3" s="27"/>
      <c r="O3" s="26" t="s">
        <v>13</v>
      </c>
      <c r="P3" s="28"/>
      <c r="Q3" s="29" t="s">
        <v>14</v>
      </c>
      <c r="R3" s="27"/>
      <c r="S3" s="26" t="s">
        <v>15</v>
      </c>
      <c r="T3" s="28"/>
      <c r="U3" s="26" t="s">
        <v>3</v>
      </c>
      <c r="V3" s="27"/>
    </row>
    <row r="4" spans="1:22" s="1" customFormat="1" ht="40.5" customHeight="1" thickBot="1">
      <c r="A4" s="31"/>
      <c r="B4" s="33"/>
      <c r="C4" s="12" t="s">
        <v>5</v>
      </c>
      <c r="D4" s="12" t="s">
        <v>6</v>
      </c>
      <c r="E4" s="12" t="s">
        <v>5</v>
      </c>
      <c r="F4" s="12" t="s">
        <v>6</v>
      </c>
      <c r="G4" s="12" t="s">
        <v>5</v>
      </c>
      <c r="H4" s="12" t="s">
        <v>6</v>
      </c>
      <c r="I4" s="12" t="s">
        <v>5</v>
      </c>
      <c r="J4" s="12" t="s">
        <v>6</v>
      </c>
      <c r="K4" s="12" t="s">
        <v>5</v>
      </c>
      <c r="L4" s="12" t="s">
        <v>6</v>
      </c>
      <c r="M4" s="12" t="s">
        <v>5</v>
      </c>
      <c r="N4" s="12" t="s">
        <v>6</v>
      </c>
      <c r="O4" s="12" t="s">
        <v>5</v>
      </c>
      <c r="P4" s="12" t="s">
        <v>6</v>
      </c>
      <c r="Q4" s="12" t="s">
        <v>5</v>
      </c>
      <c r="R4" s="12" t="s">
        <v>6</v>
      </c>
      <c r="S4" s="12" t="s">
        <v>5</v>
      </c>
      <c r="T4" s="12" t="s">
        <v>6</v>
      </c>
      <c r="U4" s="12" t="s">
        <v>5</v>
      </c>
      <c r="V4" s="12" t="s">
        <v>6</v>
      </c>
    </row>
    <row r="5" spans="1:25" ht="16.5" customHeight="1">
      <c r="A5" s="19">
        <v>1</v>
      </c>
      <c r="B5" s="10">
        <v>90</v>
      </c>
      <c r="C5" s="11">
        <v>790</v>
      </c>
      <c r="D5" s="11">
        <f aca="true" t="shared" si="0" ref="D5:D18">C5*$B5</f>
        <v>71100</v>
      </c>
      <c r="E5" s="11"/>
      <c r="F5" s="11">
        <f aca="true" t="shared" si="1" ref="F5:F18">E5*$B5</f>
        <v>0</v>
      </c>
      <c r="G5" s="11">
        <v>960</v>
      </c>
      <c r="H5" s="11">
        <f aca="true" t="shared" si="2" ref="H5:H18">G5*$B5</f>
        <v>86400</v>
      </c>
      <c r="I5" s="11">
        <v>751</v>
      </c>
      <c r="J5" s="11">
        <f aca="true" t="shared" si="3" ref="J5:J18">I5*$B5</f>
        <v>67590</v>
      </c>
      <c r="K5" s="11">
        <v>132</v>
      </c>
      <c r="L5" s="11">
        <f aca="true" t="shared" si="4" ref="L5:L18">K5*$B5</f>
        <v>11880</v>
      </c>
      <c r="M5" s="11">
        <v>764</v>
      </c>
      <c r="N5" s="11">
        <f aca="true" t="shared" si="5" ref="N5:N18">M5*$B5</f>
        <v>68760</v>
      </c>
      <c r="O5" s="11"/>
      <c r="P5" s="11">
        <f aca="true" t="shared" si="6" ref="P5:P18">O5*$B5</f>
        <v>0</v>
      </c>
      <c r="Q5" s="11">
        <v>850</v>
      </c>
      <c r="R5" s="11">
        <f aca="true" t="shared" si="7" ref="R5:R18">Q5*$B5</f>
        <v>76500</v>
      </c>
      <c r="S5" s="11">
        <v>850</v>
      </c>
      <c r="T5" s="11">
        <f aca="true" t="shared" si="8" ref="T5:T18">S5*$B5</f>
        <v>76500</v>
      </c>
      <c r="U5" s="11">
        <f aca="true" t="shared" si="9" ref="U5:U18">ROUND(AVERAGE(C5,E5,G5,I5,K5,M5,O5,Q5,S5),2)</f>
        <v>728.14</v>
      </c>
      <c r="V5" s="20">
        <f aca="true" t="shared" si="10" ref="V5:V18">U5*B5</f>
        <v>65532.6</v>
      </c>
      <c r="W5" s="5">
        <f aca="true" t="shared" si="11" ref="W5:W18">COUNT(C5,E5,G5,I5,K5,M5,O5,Q5,S5)</f>
        <v>7</v>
      </c>
      <c r="Y5" s="5">
        <v>7</v>
      </c>
    </row>
    <row r="6" spans="1:25" ht="16.5" customHeight="1">
      <c r="A6" s="21">
        <v>2</v>
      </c>
      <c r="B6" s="2">
        <v>33</v>
      </c>
      <c r="C6" s="3">
        <v>1343</v>
      </c>
      <c r="D6" s="11">
        <f t="shared" si="0"/>
        <v>44319</v>
      </c>
      <c r="E6" s="3"/>
      <c r="F6" s="11">
        <f t="shared" si="1"/>
        <v>0</v>
      </c>
      <c r="G6" s="3">
        <v>1685</v>
      </c>
      <c r="H6" s="11">
        <f t="shared" si="2"/>
        <v>55605</v>
      </c>
      <c r="I6" s="3">
        <v>1317</v>
      </c>
      <c r="J6" s="11">
        <f t="shared" si="3"/>
        <v>43461</v>
      </c>
      <c r="K6" s="3">
        <v>1399</v>
      </c>
      <c r="L6" s="11">
        <f t="shared" si="4"/>
        <v>46167</v>
      </c>
      <c r="M6" s="3">
        <v>1340</v>
      </c>
      <c r="N6" s="11">
        <f t="shared" si="5"/>
        <v>44220</v>
      </c>
      <c r="O6" s="3"/>
      <c r="P6" s="11">
        <f t="shared" si="6"/>
        <v>0</v>
      </c>
      <c r="Q6" s="3">
        <v>1415</v>
      </c>
      <c r="R6" s="11">
        <f t="shared" si="7"/>
        <v>46695</v>
      </c>
      <c r="S6" s="3">
        <v>1490</v>
      </c>
      <c r="T6" s="11">
        <f t="shared" si="8"/>
        <v>49170</v>
      </c>
      <c r="U6" s="11">
        <f t="shared" si="9"/>
        <v>1427</v>
      </c>
      <c r="V6" s="22">
        <f t="shared" si="10"/>
        <v>47091</v>
      </c>
      <c r="W6" s="5">
        <f t="shared" si="11"/>
        <v>7</v>
      </c>
      <c r="Y6" s="5">
        <v>7</v>
      </c>
    </row>
    <row r="7" spans="1:25" ht="16.5" customHeight="1">
      <c r="A7" s="21">
        <v>3</v>
      </c>
      <c r="B7" s="2">
        <v>22</v>
      </c>
      <c r="C7" s="3">
        <v>95</v>
      </c>
      <c r="D7" s="11">
        <f t="shared" si="0"/>
        <v>2090</v>
      </c>
      <c r="E7" s="3"/>
      <c r="F7" s="11">
        <f t="shared" si="1"/>
        <v>0</v>
      </c>
      <c r="G7" s="3">
        <v>110.4</v>
      </c>
      <c r="H7" s="11">
        <f t="shared" si="2"/>
        <v>2428.8</v>
      </c>
      <c r="I7" s="3">
        <v>79</v>
      </c>
      <c r="J7" s="11">
        <f t="shared" si="3"/>
        <v>1738</v>
      </c>
      <c r="K7" s="3"/>
      <c r="L7" s="11">
        <f t="shared" si="4"/>
        <v>0</v>
      </c>
      <c r="M7" s="3">
        <v>63</v>
      </c>
      <c r="N7" s="11">
        <f t="shared" si="5"/>
        <v>1386</v>
      </c>
      <c r="O7" s="3"/>
      <c r="P7" s="11">
        <f t="shared" si="6"/>
        <v>0</v>
      </c>
      <c r="Q7" s="3">
        <v>62.5</v>
      </c>
      <c r="R7" s="11">
        <f t="shared" si="7"/>
        <v>1375</v>
      </c>
      <c r="S7" s="3"/>
      <c r="T7" s="11">
        <f t="shared" si="8"/>
        <v>0</v>
      </c>
      <c r="U7" s="11">
        <f t="shared" si="9"/>
        <v>81.98</v>
      </c>
      <c r="V7" s="22">
        <f t="shared" si="10"/>
        <v>1803.5600000000002</v>
      </c>
      <c r="W7" s="5">
        <f t="shared" si="11"/>
        <v>5</v>
      </c>
      <c r="Y7" s="5">
        <v>5</v>
      </c>
    </row>
    <row r="8" spans="1:25" ht="16.5" customHeight="1">
      <c r="A8" s="21">
        <v>4</v>
      </c>
      <c r="B8" s="2">
        <v>1</v>
      </c>
      <c r="C8" s="3">
        <v>1200</v>
      </c>
      <c r="D8" s="11">
        <f t="shared" si="0"/>
        <v>1200</v>
      </c>
      <c r="E8" s="3">
        <v>1289</v>
      </c>
      <c r="F8" s="11">
        <f t="shared" si="1"/>
        <v>1289</v>
      </c>
      <c r="G8" s="3">
        <v>1508</v>
      </c>
      <c r="H8" s="11">
        <f t="shared" si="2"/>
        <v>1508</v>
      </c>
      <c r="I8" s="3">
        <v>1406</v>
      </c>
      <c r="J8" s="11">
        <f t="shared" si="3"/>
        <v>1406</v>
      </c>
      <c r="K8" s="3">
        <v>852</v>
      </c>
      <c r="L8" s="11">
        <f t="shared" si="4"/>
        <v>852</v>
      </c>
      <c r="M8" s="3">
        <v>1350</v>
      </c>
      <c r="N8" s="11">
        <f t="shared" si="5"/>
        <v>1350</v>
      </c>
      <c r="O8" s="3"/>
      <c r="P8" s="11">
        <f t="shared" si="6"/>
        <v>0</v>
      </c>
      <c r="Q8" s="3">
        <v>1875</v>
      </c>
      <c r="R8" s="11">
        <f t="shared" si="7"/>
        <v>1875</v>
      </c>
      <c r="S8" s="3">
        <v>1350</v>
      </c>
      <c r="T8" s="11">
        <f t="shared" si="8"/>
        <v>1350</v>
      </c>
      <c r="U8" s="11">
        <f t="shared" si="9"/>
        <v>1353.75</v>
      </c>
      <c r="V8" s="22">
        <f t="shared" si="10"/>
        <v>1353.75</v>
      </c>
      <c r="W8" s="5">
        <f t="shared" si="11"/>
        <v>8</v>
      </c>
      <c r="Y8" s="5">
        <v>8</v>
      </c>
    </row>
    <row r="9" spans="1:25" ht="16.5" customHeight="1">
      <c r="A9" s="21">
        <v>5</v>
      </c>
      <c r="B9" s="2">
        <v>6</v>
      </c>
      <c r="C9" s="3"/>
      <c r="D9" s="11">
        <f t="shared" si="0"/>
        <v>0</v>
      </c>
      <c r="E9" s="3"/>
      <c r="F9" s="11">
        <f t="shared" si="1"/>
        <v>0</v>
      </c>
      <c r="G9" s="35">
        <v>493</v>
      </c>
      <c r="H9" s="36">
        <f t="shared" si="2"/>
        <v>2958</v>
      </c>
      <c r="I9" s="3"/>
      <c r="J9" s="11">
        <f t="shared" si="3"/>
        <v>0</v>
      </c>
      <c r="K9" s="3"/>
      <c r="L9" s="11">
        <f t="shared" si="4"/>
        <v>0</v>
      </c>
      <c r="M9" s="3"/>
      <c r="N9" s="11">
        <f t="shared" si="5"/>
        <v>0</v>
      </c>
      <c r="O9" s="3"/>
      <c r="P9" s="11">
        <f t="shared" si="6"/>
        <v>0</v>
      </c>
      <c r="Q9" s="3"/>
      <c r="R9" s="11">
        <f t="shared" si="7"/>
        <v>0</v>
      </c>
      <c r="S9" s="3"/>
      <c r="T9" s="11">
        <f t="shared" si="8"/>
        <v>0</v>
      </c>
      <c r="U9" s="11">
        <f t="shared" si="9"/>
        <v>493</v>
      </c>
      <c r="V9" s="22">
        <f t="shared" si="10"/>
        <v>2958</v>
      </c>
      <c r="W9" s="5">
        <f t="shared" si="11"/>
        <v>1</v>
      </c>
      <c r="Y9" s="5">
        <v>1</v>
      </c>
    </row>
    <row r="10" spans="1:25" ht="16.5" customHeight="1">
      <c r="A10" s="21">
        <v>6</v>
      </c>
      <c r="B10" s="2">
        <v>3</v>
      </c>
      <c r="C10" s="3">
        <v>1920</v>
      </c>
      <c r="D10" s="11">
        <f t="shared" si="0"/>
        <v>5760</v>
      </c>
      <c r="E10" s="3"/>
      <c r="F10" s="11">
        <f t="shared" si="1"/>
        <v>0</v>
      </c>
      <c r="G10" s="3">
        <v>2310</v>
      </c>
      <c r="H10" s="11">
        <f t="shared" si="2"/>
        <v>6930</v>
      </c>
      <c r="I10" s="3">
        <v>1846</v>
      </c>
      <c r="J10" s="11">
        <f t="shared" si="3"/>
        <v>5538</v>
      </c>
      <c r="K10" s="3">
        <v>2360</v>
      </c>
      <c r="L10" s="11">
        <f t="shared" si="4"/>
        <v>7080</v>
      </c>
      <c r="M10" s="3">
        <v>1673</v>
      </c>
      <c r="N10" s="11">
        <f t="shared" si="5"/>
        <v>5019</v>
      </c>
      <c r="O10" s="3"/>
      <c r="P10" s="11">
        <f t="shared" si="6"/>
        <v>0</v>
      </c>
      <c r="Q10" s="3">
        <v>2370</v>
      </c>
      <c r="R10" s="11">
        <f t="shared" si="7"/>
        <v>7110</v>
      </c>
      <c r="S10" s="3">
        <v>1850</v>
      </c>
      <c r="T10" s="11">
        <f t="shared" si="8"/>
        <v>5550</v>
      </c>
      <c r="U10" s="11">
        <f t="shared" si="9"/>
        <v>2047</v>
      </c>
      <c r="V10" s="22">
        <f t="shared" si="10"/>
        <v>6141</v>
      </c>
      <c r="W10" s="5">
        <f t="shared" si="11"/>
        <v>7</v>
      </c>
      <c r="Y10" s="5">
        <v>7</v>
      </c>
    </row>
    <row r="11" spans="1:25" ht="16.5" customHeight="1">
      <c r="A11" s="21">
        <v>7</v>
      </c>
      <c r="B11" s="2">
        <v>8</v>
      </c>
      <c r="C11" s="3">
        <v>1200</v>
      </c>
      <c r="D11" s="11">
        <f t="shared" si="0"/>
        <v>9600</v>
      </c>
      <c r="E11" s="3">
        <v>1231</v>
      </c>
      <c r="F11" s="11">
        <f t="shared" si="1"/>
        <v>9848</v>
      </c>
      <c r="G11" s="3">
        <v>1293</v>
      </c>
      <c r="H11" s="11">
        <f t="shared" si="2"/>
        <v>10344</v>
      </c>
      <c r="I11" s="3">
        <v>1376</v>
      </c>
      <c r="J11" s="11">
        <f t="shared" si="3"/>
        <v>11008</v>
      </c>
      <c r="K11" s="3">
        <v>1160</v>
      </c>
      <c r="L11" s="11">
        <f t="shared" si="4"/>
        <v>9280</v>
      </c>
      <c r="M11" s="3"/>
      <c r="N11" s="11">
        <f t="shared" si="5"/>
        <v>0</v>
      </c>
      <c r="O11" s="3"/>
      <c r="P11" s="11">
        <f t="shared" si="6"/>
        <v>0</v>
      </c>
      <c r="Q11" s="3">
        <v>1587.5</v>
      </c>
      <c r="R11" s="11">
        <f t="shared" si="7"/>
        <v>12700</v>
      </c>
      <c r="S11" s="3">
        <v>1046.25</v>
      </c>
      <c r="T11" s="11">
        <f t="shared" si="8"/>
        <v>8370</v>
      </c>
      <c r="U11" s="11">
        <f t="shared" si="9"/>
        <v>1270.54</v>
      </c>
      <c r="V11" s="22">
        <f t="shared" si="10"/>
        <v>10164.32</v>
      </c>
      <c r="W11" s="5">
        <f t="shared" si="11"/>
        <v>7</v>
      </c>
      <c r="Y11" s="5">
        <v>7</v>
      </c>
    </row>
    <row r="12" spans="1:25" ht="12.75">
      <c r="A12" s="21">
        <v>8</v>
      </c>
      <c r="B12" s="2">
        <v>2</v>
      </c>
      <c r="C12" s="3">
        <v>890</v>
      </c>
      <c r="D12" s="11">
        <f t="shared" si="0"/>
        <v>1780</v>
      </c>
      <c r="E12" s="3">
        <v>925</v>
      </c>
      <c r="F12" s="11">
        <f t="shared" si="1"/>
        <v>1850</v>
      </c>
      <c r="G12" s="3">
        <v>970</v>
      </c>
      <c r="H12" s="11">
        <f t="shared" si="2"/>
        <v>1940</v>
      </c>
      <c r="I12" s="3">
        <v>1076</v>
      </c>
      <c r="J12" s="11">
        <f t="shared" si="3"/>
        <v>2152</v>
      </c>
      <c r="K12" s="3">
        <v>865</v>
      </c>
      <c r="L12" s="11">
        <f t="shared" si="4"/>
        <v>1730</v>
      </c>
      <c r="M12" s="3"/>
      <c r="N12" s="11">
        <f t="shared" si="5"/>
        <v>0</v>
      </c>
      <c r="O12" s="3"/>
      <c r="P12" s="11">
        <f t="shared" si="6"/>
        <v>0</v>
      </c>
      <c r="Q12" s="3">
        <v>1187.5</v>
      </c>
      <c r="R12" s="11">
        <f t="shared" si="7"/>
        <v>2375</v>
      </c>
      <c r="S12" s="3">
        <v>835</v>
      </c>
      <c r="T12" s="11">
        <f t="shared" si="8"/>
        <v>1670</v>
      </c>
      <c r="U12" s="11">
        <f t="shared" si="9"/>
        <v>964.07</v>
      </c>
      <c r="V12" s="22">
        <f t="shared" si="10"/>
        <v>1928.14</v>
      </c>
      <c r="W12" s="5">
        <f t="shared" si="11"/>
        <v>7</v>
      </c>
      <c r="Y12" s="6">
        <v>7</v>
      </c>
    </row>
    <row r="13" spans="1:25" ht="12.75">
      <c r="A13" s="21">
        <v>9</v>
      </c>
      <c r="B13" s="2">
        <v>350</v>
      </c>
      <c r="C13" s="3"/>
      <c r="D13" s="11">
        <f t="shared" si="0"/>
        <v>0</v>
      </c>
      <c r="E13" s="3"/>
      <c r="F13" s="11">
        <f t="shared" si="1"/>
        <v>0</v>
      </c>
      <c r="G13" s="3"/>
      <c r="H13" s="11">
        <f t="shared" si="2"/>
        <v>0</v>
      </c>
      <c r="I13" s="3"/>
      <c r="J13" s="11">
        <f t="shared" si="3"/>
        <v>0</v>
      </c>
      <c r="K13" s="3"/>
      <c r="L13" s="11">
        <f t="shared" si="4"/>
        <v>0</v>
      </c>
      <c r="M13" s="3"/>
      <c r="N13" s="11">
        <f t="shared" si="5"/>
        <v>0</v>
      </c>
      <c r="O13" s="3"/>
      <c r="P13" s="11">
        <f t="shared" si="6"/>
        <v>0</v>
      </c>
      <c r="Q13" s="35">
        <v>51.43</v>
      </c>
      <c r="R13" s="36">
        <f t="shared" si="7"/>
        <v>18000.5</v>
      </c>
      <c r="S13" s="3"/>
      <c r="T13" s="11">
        <f t="shared" si="8"/>
        <v>0</v>
      </c>
      <c r="U13" s="11">
        <f t="shared" si="9"/>
        <v>51.43</v>
      </c>
      <c r="V13" s="22">
        <f t="shared" si="10"/>
        <v>18000.5</v>
      </c>
      <c r="W13" s="5">
        <f t="shared" si="11"/>
        <v>1</v>
      </c>
      <c r="Y13" s="6">
        <v>1</v>
      </c>
    </row>
    <row r="14" spans="1:25" ht="12.75">
      <c r="A14" s="21">
        <v>10</v>
      </c>
      <c r="B14" s="2">
        <v>10</v>
      </c>
      <c r="C14" s="3"/>
      <c r="D14" s="11">
        <f t="shared" si="0"/>
        <v>0</v>
      </c>
      <c r="E14" s="3"/>
      <c r="F14" s="11">
        <f t="shared" si="1"/>
        <v>0</v>
      </c>
      <c r="G14" s="3"/>
      <c r="H14" s="11">
        <f t="shared" si="2"/>
        <v>0</v>
      </c>
      <c r="I14" s="3"/>
      <c r="J14" s="11">
        <f t="shared" si="3"/>
        <v>0</v>
      </c>
      <c r="K14" s="3"/>
      <c r="L14" s="11">
        <f t="shared" si="4"/>
        <v>0</v>
      </c>
      <c r="M14" s="3"/>
      <c r="N14" s="11">
        <f t="shared" si="5"/>
        <v>0</v>
      </c>
      <c r="O14" s="37">
        <v>199.74</v>
      </c>
      <c r="P14" s="11">
        <f t="shared" si="6"/>
        <v>1997.4</v>
      </c>
      <c r="Q14" s="3">
        <v>257.5</v>
      </c>
      <c r="R14" s="11">
        <f t="shared" si="7"/>
        <v>2575</v>
      </c>
      <c r="S14" s="3"/>
      <c r="T14" s="11">
        <f t="shared" si="8"/>
        <v>0</v>
      </c>
      <c r="U14" s="11">
        <f t="shared" si="9"/>
        <v>228.62</v>
      </c>
      <c r="V14" s="22">
        <f t="shared" si="10"/>
        <v>2286.2</v>
      </c>
      <c r="W14" s="5">
        <f t="shared" si="11"/>
        <v>2</v>
      </c>
      <c r="Y14" s="6">
        <v>2</v>
      </c>
    </row>
    <row r="15" spans="1:25" ht="12.75">
      <c r="A15" s="21">
        <v>11</v>
      </c>
      <c r="B15" s="2">
        <v>1</v>
      </c>
      <c r="C15" s="3"/>
      <c r="D15" s="11">
        <f t="shared" si="0"/>
        <v>0</v>
      </c>
      <c r="E15" s="3"/>
      <c r="F15" s="11">
        <f t="shared" si="1"/>
        <v>0</v>
      </c>
      <c r="G15" s="3"/>
      <c r="H15" s="11">
        <f t="shared" si="2"/>
        <v>0</v>
      </c>
      <c r="I15" s="3"/>
      <c r="J15" s="11">
        <f t="shared" si="3"/>
        <v>0</v>
      </c>
      <c r="K15" s="3"/>
      <c r="L15" s="11">
        <f t="shared" si="4"/>
        <v>0</v>
      </c>
      <c r="M15" s="3"/>
      <c r="N15" s="11">
        <f t="shared" si="5"/>
        <v>0</v>
      </c>
      <c r="O15" s="3"/>
      <c r="P15" s="11">
        <f t="shared" si="6"/>
        <v>0</v>
      </c>
      <c r="Q15" s="3">
        <v>5600</v>
      </c>
      <c r="R15" s="11">
        <f t="shared" si="7"/>
        <v>5600</v>
      </c>
      <c r="S15" s="3"/>
      <c r="T15" s="11">
        <f t="shared" si="8"/>
        <v>0</v>
      </c>
      <c r="U15" s="11">
        <f t="shared" si="9"/>
        <v>5600</v>
      </c>
      <c r="V15" s="22">
        <f t="shared" si="10"/>
        <v>5600</v>
      </c>
      <c r="W15" s="5">
        <f t="shared" si="11"/>
        <v>1</v>
      </c>
      <c r="Y15" s="6">
        <v>1</v>
      </c>
    </row>
    <row r="16" spans="1:25" ht="12.75">
      <c r="A16" s="21">
        <v>12</v>
      </c>
      <c r="B16" s="2">
        <v>4</v>
      </c>
      <c r="C16" s="3"/>
      <c r="D16" s="11">
        <f t="shared" si="0"/>
        <v>0</v>
      </c>
      <c r="E16" s="3"/>
      <c r="F16" s="11">
        <f t="shared" si="1"/>
        <v>0</v>
      </c>
      <c r="G16" s="3"/>
      <c r="H16" s="11">
        <f t="shared" si="2"/>
        <v>0</v>
      </c>
      <c r="I16" s="3"/>
      <c r="J16" s="11">
        <f t="shared" si="3"/>
        <v>0</v>
      </c>
      <c r="K16" s="3"/>
      <c r="L16" s="11">
        <f t="shared" si="4"/>
        <v>0</v>
      </c>
      <c r="M16" s="3"/>
      <c r="N16" s="11">
        <f t="shared" si="5"/>
        <v>0</v>
      </c>
      <c r="O16" s="3"/>
      <c r="P16" s="11">
        <f t="shared" si="6"/>
        <v>0</v>
      </c>
      <c r="Q16" s="3">
        <v>1450</v>
      </c>
      <c r="R16" s="11">
        <f t="shared" si="7"/>
        <v>5800</v>
      </c>
      <c r="S16" s="3"/>
      <c r="T16" s="11">
        <f t="shared" si="8"/>
        <v>0</v>
      </c>
      <c r="U16" s="11">
        <f t="shared" si="9"/>
        <v>1450</v>
      </c>
      <c r="V16" s="22">
        <f t="shared" si="10"/>
        <v>5800</v>
      </c>
      <c r="W16" s="5">
        <f t="shared" si="11"/>
        <v>1</v>
      </c>
      <c r="Y16" s="6">
        <v>1</v>
      </c>
    </row>
    <row r="17" spans="1:25" ht="12.75">
      <c r="A17" s="21">
        <v>13</v>
      </c>
      <c r="B17" s="2">
        <v>18</v>
      </c>
      <c r="C17" s="3"/>
      <c r="D17" s="11">
        <f t="shared" si="0"/>
        <v>0</v>
      </c>
      <c r="E17" s="3"/>
      <c r="F17" s="11">
        <f t="shared" si="1"/>
        <v>0</v>
      </c>
      <c r="G17" s="3"/>
      <c r="H17" s="11">
        <f t="shared" si="2"/>
        <v>0</v>
      </c>
      <c r="I17" s="3"/>
      <c r="J17" s="11">
        <f t="shared" si="3"/>
        <v>0</v>
      </c>
      <c r="K17" s="3"/>
      <c r="L17" s="11">
        <f t="shared" si="4"/>
        <v>0</v>
      </c>
      <c r="M17" s="3"/>
      <c r="N17" s="11">
        <f t="shared" si="5"/>
        <v>0</v>
      </c>
      <c r="O17" s="3"/>
      <c r="P17" s="11">
        <f t="shared" si="6"/>
        <v>0</v>
      </c>
      <c r="Q17" s="3">
        <v>270</v>
      </c>
      <c r="R17" s="11">
        <f t="shared" si="7"/>
        <v>4860</v>
      </c>
      <c r="S17" s="3"/>
      <c r="T17" s="11">
        <f t="shared" si="8"/>
        <v>0</v>
      </c>
      <c r="U17" s="11">
        <f t="shared" si="9"/>
        <v>270</v>
      </c>
      <c r="V17" s="22">
        <f t="shared" si="10"/>
        <v>4860</v>
      </c>
      <c r="W17" s="5">
        <f t="shared" si="11"/>
        <v>1</v>
      </c>
      <c r="Y17" s="6">
        <v>1</v>
      </c>
    </row>
    <row r="18" spans="1:25" ht="13.5" thickBot="1">
      <c r="A18" s="23">
        <v>14</v>
      </c>
      <c r="B18" s="13">
        <v>10</v>
      </c>
      <c r="C18" s="14"/>
      <c r="D18" s="15">
        <f t="shared" si="0"/>
        <v>0</v>
      </c>
      <c r="E18" s="14"/>
      <c r="F18" s="15">
        <f t="shared" si="1"/>
        <v>0</v>
      </c>
      <c r="G18" s="14"/>
      <c r="H18" s="15">
        <f t="shared" si="2"/>
        <v>0</v>
      </c>
      <c r="I18" s="14"/>
      <c r="J18" s="15">
        <f t="shared" si="3"/>
        <v>0</v>
      </c>
      <c r="K18" s="14"/>
      <c r="L18" s="15">
        <f t="shared" si="4"/>
        <v>0</v>
      </c>
      <c r="M18" s="14"/>
      <c r="N18" s="15">
        <f t="shared" si="5"/>
        <v>0</v>
      </c>
      <c r="O18" s="14">
        <v>1191.83</v>
      </c>
      <c r="P18" s="15">
        <f t="shared" si="6"/>
        <v>11918.3</v>
      </c>
      <c r="Q18" s="14">
        <v>1219</v>
      </c>
      <c r="R18" s="15">
        <f t="shared" si="7"/>
        <v>12190</v>
      </c>
      <c r="S18" s="14"/>
      <c r="T18" s="15">
        <f t="shared" si="8"/>
        <v>0</v>
      </c>
      <c r="U18" s="15">
        <f t="shared" si="9"/>
        <v>1205.42</v>
      </c>
      <c r="V18" s="24">
        <f t="shared" si="10"/>
        <v>12054.2</v>
      </c>
      <c r="W18" s="5">
        <f t="shared" si="11"/>
        <v>2</v>
      </c>
      <c r="Y18" s="6">
        <v>2</v>
      </c>
    </row>
    <row r="19" spans="1:25" ht="13.5" thickBot="1">
      <c r="A19" s="18" t="s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8"/>
      <c r="V19" s="17">
        <f>SUM(V5:V18)</f>
        <v>185573.27000000005</v>
      </c>
      <c r="Y19" s="6"/>
    </row>
    <row r="20" spans="1:2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4"/>
      <c r="V20" s="9"/>
      <c r="Y20" s="6"/>
    </row>
    <row r="21" spans="1:20" ht="12.75">
      <c r="A21" s="7"/>
      <c r="B21" s="7"/>
      <c r="C21" s="7"/>
      <c r="D21" s="7"/>
      <c r="E21" s="7"/>
      <c r="F21" s="7"/>
      <c r="G21" s="6"/>
      <c r="H21" s="6"/>
      <c r="I21" s="6"/>
      <c r="J21" s="6"/>
      <c r="K21" s="6"/>
      <c r="M21" s="7"/>
      <c r="N21" s="7"/>
      <c r="O21" s="7"/>
      <c r="P21" s="7"/>
      <c r="Q21" s="6"/>
      <c r="R21" s="6"/>
      <c r="S21" s="6"/>
      <c r="T21" s="6"/>
    </row>
    <row r="22" spans="1:20" ht="12.75">
      <c r="A22" s="66" t="s">
        <v>7</v>
      </c>
      <c r="B22" s="66"/>
      <c r="C22" s="7"/>
      <c r="D22" s="7"/>
      <c r="E22" s="7"/>
      <c r="F22" s="7"/>
      <c r="G22" s="6"/>
      <c r="H22" s="6"/>
      <c r="I22" s="6"/>
      <c r="J22" s="6"/>
      <c r="K22" s="6"/>
      <c r="M22" s="7"/>
      <c r="N22" s="7"/>
      <c r="O22" s="7"/>
      <c r="P22" s="7"/>
      <c r="Q22" s="6"/>
      <c r="R22" s="6"/>
      <c r="S22" s="6"/>
      <c r="T22" s="6"/>
    </row>
    <row r="23" spans="1:20" ht="16.5" customHeight="1">
      <c r="A23" s="65" t="s">
        <v>0</v>
      </c>
      <c r="B23" s="65"/>
      <c r="C23" s="7" t="s">
        <v>26</v>
      </c>
      <c r="D23" s="7"/>
      <c r="E23" s="7"/>
      <c r="F23" s="7"/>
      <c r="G23" s="6"/>
      <c r="H23" s="6"/>
      <c r="I23" s="6"/>
      <c r="J23" s="6"/>
      <c r="K23" s="6"/>
      <c r="M23" s="7"/>
      <c r="N23" s="7"/>
      <c r="O23" s="7"/>
      <c r="P23" s="7"/>
      <c r="Q23" s="6"/>
      <c r="R23" s="6"/>
      <c r="S23" s="6"/>
      <c r="T23" s="6"/>
    </row>
    <row r="24" spans="1:20" ht="16.5" customHeight="1">
      <c r="A24" s="65" t="s">
        <v>1</v>
      </c>
      <c r="B24" s="65"/>
      <c r="C24" s="7" t="s">
        <v>20</v>
      </c>
      <c r="D24" s="7"/>
      <c r="E24" s="7"/>
      <c r="F24" s="7"/>
      <c r="G24" s="6"/>
      <c r="H24" s="6"/>
      <c r="I24" s="6"/>
      <c r="J24" s="6"/>
      <c r="M24" s="7"/>
      <c r="N24" s="7"/>
      <c r="O24" s="7"/>
      <c r="P24" s="7"/>
      <c r="Q24" s="6"/>
      <c r="R24" s="6"/>
      <c r="S24" s="6"/>
      <c r="T24" s="6"/>
    </row>
    <row r="25" spans="1:8" ht="16.5" customHeight="1">
      <c r="A25" s="65" t="s">
        <v>8</v>
      </c>
      <c r="B25" s="65"/>
      <c r="C25" s="7" t="s">
        <v>21</v>
      </c>
      <c r="D25" s="6"/>
      <c r="E25" s="6"/>
      <c r="F25" s="6"/>
      <c r="G25" s="6"/>
      <c r="H25" s="6"/>
    </row>
    <row r="26" spans="1:8" ht="16.5" customHeight="1">
      <c r="A26" s="65" t="s">
        <v>9</v>
      </c>
      <c r="B26" s="65"/>
      <c r="C26" s="7" t="s">
        <v>22</v>
      </c>
      <c r="D26" s="6"/>
      <c r="E26" s="6"/>
      <c r="F26" s="6"/>
      <c r="G26" s="6"/>
      <c r="H26" s="6"/>
    </row>
    <row r="27" spans="1:8" ht="16.5" customHeight="1">
      <c r="A27" s="65" t="s">
        <v>11</v>
      </c>
      <c r="B27" s="65"/>
      <c r="C27" s="6" t="s">
        <v>17</v>
      </c>
      <c r="D27" s="6"/>
      <c r="E27" s="6"/>
      <c r="F27" s="6"/>
      <c r="G27" s="6"/>
      <c r="H27" s="6"/>
    </row>
    <row r="28" spans="1:8" ht="16.5" customHeight="1">
      <c r="A28" s="65" t="s">
        <v>12</v>
      </c>
      <c r="B28" s="65"/>
      <c r="C28" s="6" t="s">
        <v>18</v>
      </c>
      <c r="D28" s="6"/>
      <c r="E28" s="6"/>
      <c r="F28" s="6"/>
      <c r="G28" s="6"/>
      <c r="H28" s="6"/>
    </row>
    <row r="29" spans="1:8" ht="16.5" customHeight="1">
      <c r="A29" s="65" t="s">
        <v>13</v>
      </c>
      <c r="B29" s="65"/>
      <c r="C29" s="7" t="s">
        <v>23</v>
      </c>
      <c r="D29" s="6"/>
      <c r="E29" s="6"/>
      <c r="F29" s="6"/>
      <c r="G29" s="6"/>
      <c r="H29" s="6"/>
    </row>
    <row r="30" spans="1:8" ht="16.5" customHeight="1">
      <c r="A30" s="65" t="s">
        <v>14</v>
      </c>
      <c r="B30" s="65"/>
      <c r="C30" s="6" t="s">
        <v>24</v>
      </c>
      <c r="D30" s="6"/>
      <c r="E30" s="6"/>
      <c r="F30" s="6"/>
      <c r="G30" s="6"/>
      <c r="H30" s="6"/>
    </row>
    <row r="31" spans="1:8" ht="16.5" customHeight="1">
      <c r="A31" s="65" t="s">
        <v>15</v>
      </c>
      <c r="B31" s="65"/>
      <c r="C31" s="6" t="s">
        <v>25</v>
      </c>
      <c r="D31" s="6"/>
      <c r="E31" s="6"/>
      <c r="F31" s="6"/>
      <c r="G31" s="6"/>
      <c r="H31" s="6"/>
    </row>
  </sheetData>
  <mergeCells count="10">
    <mergeCell ref="A30:B30"/>
    <mergeCell ref="A31:B31"/>
    <mergeCell ref="A22:B22"/>
    <mergeCell ref="A26:B26"/>
    <mergeCell ref="A27:B27"/>
    <mergeCell ref="A28:B28"/>
    <mergeCell ref="A29:B29"/>
    <mergeCell ref="A23:B23"/>
    <mergeCell ref="A24:B24"/>
    <mergeCell ref="A25:B25"/>
  </mergeCells>
  <printOptions/>
  <pageMargins left="0.35433070866141736" right="0.3937007874015748" top="0.5905511811023623" bottom="2.3228346456692917" header="0.984251968503937" footer="1.6535433070866143"/>
  <pageSetup fitToHeight="1" fitToWidth="1" horizontalDpi="600" verticalDpi="600" orientation="landscape" paperSize="9" scale="65" r:id="rId1"/>
  <headerFooter alignWithMargins="0">
    <oddHeader>&amp;C&amp;"Arial,Negrito"&amp;14Planilha de Custos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mtv</cp:lastModifiedBy>
  <cp:lastPrinted>2004-12-01T19:57:34Z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