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<sst xmlns="http://schemas.openxmlformats.org/spreadsheetml/2006/main" count="77" uniqueCount="52">
  <si>
    <t>Item</t>
  </si>
  <si>
    <t>Quant.</t>
  </si>
  <si>
    <t>Produto</t>
  </si>
  <si>
    <t>Material</t>
  </si>
  <si>
    <t>Un.</t>
  </si>
  <si>
    <t xml:space="preserve">        EMPRESA 1</t>
  </si>
  <si>
    <t xml:space="preserve">        EMPRESA 2</t>
  </si>
  <si>
    <t xml:space="preserve">        EMPRESA 3</t>
  </si>
  <si>
    <t xml:space="preserve">        EMPRESA 4</t>
  </si>
  <si>
    <t xml:space="preserve">        EMPRESA 5</t>
  </si>
  <si>
    <t>P. Unit.</t>
  </si>
  <si>
    <t>P. Total</t>
  </si>
  <si>
    <t>Unit.</t>
  </si>
  <si>
    <t>Total</t>
  </si>
  <si>
    <t>café</t>
  </si>
  <si>
    <t>copo pl.180 ml.</t>
  </si>
  <si>
    <t>açúcar</t>
  </si>
  <si>
    <t>copo pl. 50 ml.</t>
  </si>
  <si>
    <t>TOTAL</t>
  </si>
  <si>
    <t xml:space="preserve">      Custo Médio</t>
  </si>
  <si>
    <t>unid.</t>
  </si>
  <si>
    <t xml:space="preserve">PLANILHA DE CUSTO </t>
  </si>
  <si>
    <t/>
  </si>
  <si>
    <t>bobina</t>
  </si>
  <si>
    <t>caixa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</si>
  <si>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</si>
  <si>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</si>
  <si>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</si>
  <si>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</si>
  <si>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</si>
  <si>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</si>
  <si>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</si>
  <si>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</si>
  <si>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</si>
  <si>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</si>
  <si>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</si>
  <si>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</si>
  <si>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</si>
  <si>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OBS.: - Empresa 1: orçamento emitido em 30.08.2004 e ratificado em 03.09.2004.</t>
  </si>
  <si>
    <t xml:space="preserve">           - Empresa 3:orçamento emitido em 03.09.2004.</t>
  </si>
  <si>
    <t xml:space="preserve">           - Empresa 5: orçamento emitido em 03.09.2004. </t>
  </si>
  <si>
    <t xml:space="preserve">        EMPRESA 6</t>
  </si>
  <si>
    <t xml:space="preserve">        EMPRESA 7</t>
  </si>
  <si>
    <t xml:space="preserve">        EMPRESA 8</t>
  </si>
  <si>
    <t xml:space="preserve">           - Empresa 6: orçamento emitido em 09.09.2004. </t>
  </si>
  <si>
    <t xml:space="preserve">           - Empresa 7: orçamento emitido em 09.09.2004. </t>
  </si>
  <si>
    <t xml:space="preserve">           - Empresa 8: orçamento emitido em 09.09.2004. </t>
  </si>
  <si>
    <t>1.1.14</t>
  </si>
  <si>
    <t xml:space="preserve">        EMPRESA 9</t>
  </si>
  <si>
    <t xml:space="preserve">           - Empresa 9: orçamento emitido em 15.09.2004. </t>
  </si>
  <si>
    <t xml:space="preserve">           - Empresa 2: orçamento emitido em 02.09.2004; item 1.1.14:orçamento emitido em 16.09.2004.</t>
  </si>
  <si>
    <t xml:space="preserve">           - Empresa 4:orçamento emitido em 03.09.2004; item 1.1.14:orçamento emitido em 16.09.2004.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</si>
</sst>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#,##0.0"/>
    <numFmt numFmtId="180" formatCode="#,##0.0000"/>
    <numFmt numFmtId="181" formatCode="#,##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6" fillId="1" borderId="1" xfId="0" applyFont="1" applyFill="1" applyBorder="1" applyAlignment="1">
      <alignment horizontal="center"/>
    </xf>
    <xf numFmtId="0" fontId="6" fillId="1" borderId="2" xfId="0" applyFont="1" applyFill="1" applyBorder="1" applyAlignment="1">
      <alignment horizontal="center"/>
    </xf>
    <xf numFmtId="0" fontId="4" fillId="1" borderId="2" xfId="0" applyFont="1" applyFill="1" applyBorder="1" applyAlignment="1">
      <alignment/>
    </xf>
    <xf numFmtId="0" fontId="6" fillId="1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1" borderId="3" xfId="0" applyFont="1" applyFill="1" applyBorder="1" applyAlignment="1">
      <alignment/>
    </xf>
    <xf numFmtId="0" fontId="4" fillId="1" borderId="4" xfId="0" applyFont="1" applyFill="1" applyBorder="1" applyAlignment="1">
      <alignment/>
    </xf>
    <xf numFmtId="0" fontId="4" fillId="1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4" fontId="4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6" fillId="1" borderId="11" xfId="0" applyFont="1" applyFill="1" applyBorder="1" applyAlignment="1">
      <alignment/>
    </xf>
    <xf numFmtId="0" fontId="6" fillId="1" borderId="12" xfId="0" applyFont="1" applyFill="1" applyBorder="1" applyAlignment="1">
      <alignment/>
    </xf>
    <xf numFmtId="177" fontId="6" fillId="1" borderId="12" xfId="0" applyNumberFormat="1" applyFont="1" applyFill="1" applyBorder="1" applyAlignment="1">
      <alignment/>
    </xf>
    <xf numFmtId="177" fontId="6" fillId="1" borderId="12" xfId="0" applyNumberFormat="1" applyFont="1" applyFill="1" applyBorder="1" applyAlignment="1">
      <alignment horizontal="right"/>
    </xf>
    <xf numFmtId="4" fontId="6" fillId="1" borderId="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7"/>
  <sheetViews>
    <sheetView tabSelected="1" workbookViewId="0" topLeftCell="R11">
      <selection activeCell="X18" sqref="X18"/>
    </sheetView>
  </sheetViews>
  <sheetFormatPr defaultColWidth="9.140625" defaultRowHeight="12.75"/>
  <cols>
    <col min="1" max="1" width="6.57421875" style="0" customWidth="1"/>
    <col min="2" max="2" width="6.7109375" style="0" customWidth="1"/>
    <col min="3" max="4" width="10.7109375" style="0" hidden="1" customWidth="1"/>
    <col min="5" max="5" width="7.140625" style="0" customWidth="1"/>
    <col min="6" max="6" width="8.8515625" style="0" customWidth="1"/>
    <col min="7" max="7" width="11.00390625" style="0" customWidth="1"/>
    <col min="8" max="8" width="9.7109375" style="0" customWidth="1"/>
    <col min="9" max="9" width="11.28125" style="0" customWidth="1"/>
    <col min="10" max="10" width="11.421875" style="0" customWidth="1"/>
    <col min="11" max="15" width="12.8515625" style="0" customWidth="1"/>
    <col min="16" max="16" width="10.421875" style="0" customWidth="1"/>
    <col min="17" max="17" width="12.8515625" style="0" customWidth="1"/>
    <col min="18" max="18" width="8.8515625" style="0" customWidth="1"/>
    <col min="19" max="21" width="12.28125" style="0" customWidth="1"/>
    <col min="22" max="22" width="9.00390625" style="0" customWidth="1"/>
    <col min="23" max="23" width="10.28125" style="0" customWidth="1"/>
    <col min="24" max="25" width="11.421875" style="0" customWidth="1"/>
    <col min="26" max="26" width="2.00390625" style="0" bestFit="1" customWidth="1"/>
    <col min="27" max="16384" width="11.421875" style="0" customWidth="1"/>
  </cols>
  <sheetData>
    <row r="3" spans="1:25" ht="18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5" ht="13.5" thickBot="1"/>
    <row r="6" spans="1:25" s="9" customFormat="1" ht="22.5" customHeight="1" thickBo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7"/>
      <c r="H6" s="7" t="s">
        <v>6</v>
      </c>
      <c r="I6" s="7"/>
      <c r="J6" s="7" t="s">
        <v>7</v>
      </c>
      <c r="K6" s="7"/>
      <c r="L6" s="7" t="s">
        <v>8</v>
      </c>
      <c r="M6" s="7"/>
      <c r="N6" s="7" t="s">
        <v>9</v>
      </c>
      <c r="O6" s="7"/>
      <c r="P6" s="7" t="s">
        <v>41</v>
      </c>
      <c r="Q6" s="7"/>
      <c r="R6" s="7" t="s">
        <v>42</v>
      </c>
      <c r="S6" s="7"/>
      <c r="T6" s="7" t="s">
        <v>43</v>
      </c>
      <c r="U6" s="7"/>
      <c r="V6" s="7" t="s">
        <v>48</v>
      </c>
      <c r="W6" s="7"/>
      <c r="X6" s="8" t="s">
        <v>19</v>
      </c>
      <c r="Y6" s="8"/>
    </row>
    <row r="7" spans="1:25" s="9" customFormat="1" ht="26.25" customHeight="1" thickBot="1">
      <c r="A7" s="10"/>
      <c r="B7" s="11"/>
      <c r="C7" s="11"/>
      <c r="D7" s="11"/>
      <c r="E7" s="11"/>
      <c r="F7" s="12" t="s">
        <v>10</v>
      </c>
      <c r="G7" s="12" t="s">
        <v>11</v>
      </c>
      <c r="H7" s="12" t="s">
        <v>10</v>
      </c>
      <c r="I7" s="12" t="s">
        <v>11</v>
      </c>
      <c r="J7" s="12" t="s">
        <v>10</v>
      </c>
      <c r="K7" s="12" t="s">
        <v>11</v>
      </c>
      <c r="L7" s="12" t="s">
        <v>10</v>
      </c>
      <c r="M7" s="12" t="s">
        <v>11</v>
      </c>
      <c r="N7" s="12" t="s">
        <v>10</v>
      </c>
      <c r="O7" s="12" t="s">
        <v>11</v>
      </c>
      <c r="P7" s="12"/>
      <c r="Q7" s="12"/>
      <c r="R7" s="12" t="s">
        <v>10</v>
      </c>
      <c r="S7" s="12" t="s">
        <v>11</v>
      </c>
      <c r="T7" s="12" t="s">
        <v>10</v>
      </c>
      <c r="U7" s="12" t="s">
        <v>11</v>
      </c>
      <c r="V7" s="12" t="s">
        <v>10</v>
      </c>
      <c r="W7" s="12" t="s">
        <v>11</v>
      </c>
      <c r="X7" s="12" t="s">
        <v>12</v>
      </c>
      <c r="Y7" s="12" t="s">
        <v>13</v>
      </c>
    </row>
    <row r="8" spans="1:26" s="9" customFormat="1" ht="18" customHeight="1">
      <c r="A8" s="13" t="s">
        <v>25</v>
      </c>
      <c r="B8" s="14">
        <v>300</v>
      </c>
      <c r="C8" s="15" t="s">
        <v>14</v>
      </c>
      <c r="D8" s="15" t="s">
        <v>15</v>
      </c>
      <c r="E8" s="14" t="s">
        <v>23</v>
      </c>
      <c r="F8" s="16"/>
      <c r="G8" s="17">
        <f aca="true" t="shared" si="0" ref="G8:G21">B8*F8</f>
        <v>0</v>
      </c>
      <c r="H8" s="17">
        <v>4.5</v>
      </c>
      <c r="I8" s="17">
        <f aca="true" t="shared" si="1" ref="I8:I21">B8*H8</f>
        <v>1350</v>
      </c>
      <c r="J8" s="17"/>
      <c r="K8" s="17">
        <f aca="true" t="shared" si="2" ref="K8:K21">B8*J8</f>
        <v>0</v>
      </c>
      <c r="L8" s="17">
        <v>10.6</v>
      </c>
      <c r="M8" s="17">
        <f>B8*L8</f>
        <v>3180</v>
      </c>
      <c r="N8" s="17"/>
      <c r="O8" s="17">
        <f>B8*N8</f>
        <v>0</v>
      </c>
      <c r="P8" s="17"/>
      <c r="Q8" s="17">
        <f>B8*P8</f>
        <v>0</v>
      </c>
      <c r="R8" s="17"/>
      <c r="S8" s="17">
        <f aca="true" t="shared" si="3" ref="S8:S21">B8*R8</f>
        <v>0</v>
      </c>
      <c r="T8" s="17">
        <v>7.9</v>
      </c>
      <c r="U8" s="17">
        <f>B8*T8</f>
        <v>2370</v>
      </c>
      <c r="V8" s="17"/>
      <c r="W8" s="17">
        <f aca="true" t="shared" si="4" ref="W8:W21">B8*V8</f>
        <v>0</v>
      </c>
      <c r="X8" s="17">
        <f>ROUND(AVERAGE(F8,H8,J8,L8,N8,P8,R8,T8,V8),2)</f>
        <v>7.67</v>
      </c>
      <c r="Y8" s="18">
        <f aca="true" t="shared" si="5" ref="Y8:Y21">B8*X8</f>
        <v>2301</v>
      </c>
      <c r="Z8" s="19"/>
    </row>
    <row r="9" spans="1:26" s="9" customFormat="1" ht="18" customHeight="1">
      <c r="A9" s="20" t="s">
        <v>26</v>
      </c>
      <c r="B9" s="21">
        <v>500</v>
      </c>
      <c r="C9" s="22" t="s">
        <v>16</v>
      </c>
      <c r="D9" s="22" t="s">
        <v>17</v>
      </c>
      <c r="E9" s="14" t="s">
        <v>24</v>
      </c>
      <c r="F9" s="23">
        <v>1.36</v>
      </c>
      <c r="G9" s="17">
        <f t="shared" si="0"/>
        <v>680</v>
      </c>
      <c r="H9" s="24">
        <v>0.94</v>
      </c>
      <c r="I9" s="17">
        <f t="shared" si="1"/>
        <v>470</v>
      </c>
      <c r="J9" s="24"/>
      <c r="K9" s="17">
        <f t="shared" si="2"/>
        <v>0</v>
      </c>
      <c r="L9" s="24">
        <v>1.45</v>
      </c>
      <c r="M9" s="17">
        <f aca="true" t="shared" si="6" ref="M9:M21">B9*L9</f>
        <v>725</v>
      </c>
      <c r="N9" s="24">
        <v>2</v>
      </c>
      <c r="O9" s="17">
        <f aca="true" t="shared" si="7" ref="O9:O21">B9*N9</f>
        <v>1000</v>
      </c>
      <c r="P9" s="17"/>
      <c r="Q9" s="17">
        <f aca="true" t="shared" si="8" ref="Q9:Q21">B9*P9</f>
        <v>0</v>
      </c>
      <c r="R9" s="24">
        <v>1.2</v>
      </c>
      <c r="S9" s="17">
        <f t="shared" si="3"/>
        <v>600</v>
      </c>
      <c r="T9" s="17"/>
      <c r="U9" s="17">
        <f aca="true" t="shared" si="9" ref="U9:U21">B9*T9</f>
        <v>0</v>
      </c>
      <c r="V9" s="24"/>
      <c r="W9" s="17">
        <f t="shared" si="4"/>
        <v>0</v>
      </c>
      <c r="X9" s="17">
        <f aca="true" t="shared" si="10" ref="X9:X21">ROUND(AVERAGE(F9,H9,J9,L9,N9,P9,R9,T9,V9),2)</f>
        <v>1.39</v>
      </c>
      <c r="Y9" s="18">
        <f t="shared" si="5"/>
        <v>695</v>
      </c>
      <c r="Z9" s="19"/>
    </row>
    <row r="10" spans="1:26" s="9" customFormat="1" ht="18" customHeight="1">
      <c r="A10" s="20" t="s">
        <v>27</v>
      </c>
      <c r="B10" s="21">
        <v>500</v>
      </c>
      <c r="C10" s="22"/>
      <c r="D10" s="22"/>
      <c r="E10" s="14" t="s">
        <v>24</v>
      </c>
      <c r="F10" s="23">
        <v>2.42</v>
      </c>
      <c r="G10" s="17">
        <f t="shared" si="0"/>
        <v>1210</v>
      </c>
      <c r="H10" s="24">
        <v>1.78</v>
      </c>
      <c r="I10" s="17">
        <f t="shared" si="1"/>
        <v>890</v>
      </c>
      <c r="J10" s="24"/>
      <c r="K10" s="17">
        <f t="shared" si="2"/>
        <v>0</v>
      </c>
      <c r="L10" s="24">
        <v>2.7</v>
      </c>
      <c r="M10" s="17">
        <f t="shared" si="6"/>
        <v>1350</v>
      </c>
      <c r="N10" s="24">
        <v>2.6</v>
      </c>
      <c r="O10" s="17">
        <f t="shared" si="7"/>
        <v>1300</v>
      </c>
      <c r="P10" s="17"/>
      <c r="Q10" s="17">
        <f t="shared" si="8"/>
        <v>0</v>
      </c>
      <c r="R10" s="24">
        <v>2.26</v>
      </c>
      <c r="S10" s="17">
        <f t="shared" si="3"/>
        <v>1130</v>
      </c>
      <c r="T10" s="17"/>
      <c r="U10" s="17">
        <f t="shared" si="9"/>
        <v>0</v>
      </c>
      <c r="V10" s="24"/>
      <c r="W10" s="17">
        <f t="shared" si="4"/>
        <v>0</v>
      </c>
      <c r="X10" s="17">
        <f t="shared" si="10"/>
        <v>2.35</v>
      </c>
      <c r="Y10" s="18">
        <f t="shared" si="5"/>
        <v>1175</v>
      </c>
      <c r="Z10" s="19"/>
    </row>
    <row r="11" spans="1:26" s="9" customFormat="1" ht="18" customHeight="1">
      <c r="A11" s="20" t="s">
        <v>28</v>
      </c>
      <c r="B11" s="21">
        <v>200</v>
      </c>
      <c r="C11" s="22"/>
      <c r="D11" s="22"/>
      <c r="E11" s="14" t="s">
        <v>24</v>
      </c>
      <c r="F11" s="23">
        <v>4.19</v>
      </c>
      <c r="G11" s="17">
        <f t="shared" si="0"/>
        <v>838.0000000000001</v>
      </c>
      <c r="H11" s="24">
        <v>3.06</v>
      </c>
      <c r="I11" s="17">
        <f t="shared" si="1"/>
        <v>612</v>
      </c>
      <c r="J11" s="24"/>
      <c r="K11" s="17">
        <f t="shared" si="2"/>
        <v>0</v>
      </c>
      <c r="L11" s="24">
        <v>4.5</v>
      </c>
      <c r="M11" s="17">
        <f t="shared" si="6"/>
        <v>900</v>
      </c>
      <c r="N11" s="24">
        <v>4.6</v>
      </c>
      <c r="O11" s="17">
        <f t="shared" si="7"/>
        <v>919.9999999999999</v>
      </c>
      <c r="P11" s="17"/>
      <c r="Q11" s="17">
        <f t="shared" si="8"/>
        <v>0</v>
      </c>
      <c r="R11" s="24">
        <v>4.33</v>
      </c>
      <c r="S11" s="17">
        <f t="shared" si="3"/>
        <v>866</v>
      </c>
      <c r="T11" s="17"/>
      <c r="U11" s="17">
        <f t="shared" si="9"/>
        <v>0</v>
      </c>
      <c r="V11" s="24"/>
      <c r="W11" s="17">
        <f t="shared" si="4"/>
        <v>0</v>
      </c>
      <c r="X11" s="17">
        <f t="shared" si="10"/>
        <v>4.14</v>
      </c>
      <c r="Y11" s="18">
        <f t="shared" si="5"/>
        <v>827.9999999999999</v>
      </c>
      <c r="Z11" s="19"/>
    </row>
    <row r="12" spans="1:26" s="9" customFormat="1" ht="18" customHeight="1">
      <c r="A12" s="20" t="s">
        <v>29</v>
      </c>
      <c r="B12" s="21">
        <v>100</v>
      </c>
      <c r="C12" s="22"/>
      <c r="D12" s="22"/>
      <c r="E12" s="14" t="s">
        <v>24</v>
      </c>
      <c r="F12" s="23">
        <v>5.42</v>
      </c>
      <c r="G12" s="17">
        <f t="shared" si="0"/>
        <v>542</v>
      </c>
      <c r="H12" s="24">
        <v>3.36</v>
      </c>
      <c r="I12" s="17">
        <f t="shared" si="1"/>
        <v>336</v>
      </c>
      <c r="J12" s="24"/>
      <c r="K12" s="17">
        <f t="shared" si="2"/>
        <v>0</v>
      </c>
      <c r="L12" s="24">
        <v>5.4</v>
      </c>
      <c r="M12" s="17">
        <f t="shared" si="6"/>
        <v>540</v>
      </c>
      <c r="N12" s="24">
        <v>4.8</v>
      </c>
      <c r="O12" s="17">
        <f t="shared" si="7"/>
        <v>480</v>
      </c>
      <c r="P12" s="17"/>
      <c r="Q12" s="17">
        <f t="shared" si="8"/>
        <v>0</v>
      </c>
      <c r="R12" s="24">
        <v>5.04</v>
      </c>
      <c r="S12" s="17">
        <f t="shared" si="3"/>
        <v>504</v>
      </c>
      <c r="T12" s="17"/>
      <c r="U12" s="17">
        <f t="shared" si="9"/>
        <v>0</v>
      </c>
      <c r="V12" s="24"/>
      <c r="W12" s="17">
        <f t="shared" si="4"/>
        <v>0</v>
      </c>
      <c r="X12" s="17">
        <f t="shared" si="10"/>
        <v>4.8</v>
      </c>
      <c r="Y12" s="18">
        <f t="shared" si="5"/>
        <v>480</v>
      </c>
      <c r="Z12" s="19"/>
    </row>
    <row r="13" spans="1:26" s="9" customFormat="1" ht="18" customHeight="1">
      <c r="A13" s="20" t="s">
        <v>30</v>
      </c>
      <c r="B13" s="21">
        <v>10</v>
      </c>
      <c r="C13" s="22"/>
      <c r="D13" s="22"/>
      <c r="E13" s="14" t="s">
        <v>24</v>
      </c>
      <c r="F13" s="23"/>
      <c r="G13" s="17">
        <f t="shared" si="0"/>
        <v>0</v>
      </c>
      <c r="H13" s="24"/>
      <c r="I13" s="17">
        <f t="shared" si="1"/>
        <v>0</v>
      </c>
      <c r="J13" s="24">
        <v>521.6</v>
      </c>
      <c r="K13" s="17">
        <f t="shared" si="2"/>
        <v>5216</v>
      </c>
      <c r="L13" s="24">
        <v>690</v>
      </c>
      <c r="M13" s="17">
        <f t="shared" si="6"/>
        <v>6900</v>
      </c>
      <c r="N13" s="24"/>
      <c r="O13" s="17">
        <f t="shared" si="7"/>
        <v>0</v>
      </c>
      <c r="P13" s="17">
        <v>495</v>
      </c>
      <c r="Q13" s="17">
        <f t="shared" si="8"/>
        <v>4950</v>
      </c>
      <c r="R13" s="24">
        <v>785.13</v>
      </c>
      <c r="S13" s="17">
        <f t="shared" si="3"/>
        <v>7851.3</v>
      </c>
      <c r="T13" s="17"/>
      <c r="U13" s="17">
        <f t="shared" si="9"/>
        <v>0</v>
      </c>
      <c r="V13" s="24"/>
      <c r="W13" s="17">
        <f t="shared" si="4"/>
        <v>0</v>
      </c>
      <c r="X13" s="17">
        <f t="shared" si="10"/>
        <v>622.93</v>
      </c>
      <c r="Y13" s="18">
        <f t="shared" si="5"/>
        <v>6229.299999999999</v>
      </c>
      <c r="Z13" s="19"/>
    </row>
    <row r="14" spans="1:26" s="9" customFormat="1" ht="18" customHeight="1">
      <c r="A14" s="20" t="s">
        <v>31</v>
      </c>
      <c r="B14" s="21">
        <v>200</v>
      </c>
      <c r="C14" s="22"/>
      <c r="D14" s="22"/>
      <c r="E14" s="14" t="s">
        <v>20</v>
      </c>
      <c r="F14" s="23">
        <v>3.89</v>
      </c>
      <c r="G14" s="17">
        <f t="shared" si="0"/>
        <v>778</v>
      </c>
      <c r="H14" s="24">
        <v>3.81</v>
      </c>
      <c r="I14" s="17">
        <f t="shared" si="1"/>
        <v>762</v>
      </c>
      <c r="J14" s="24"/>
      <c r="K14" s="17">
        <f t="shared" si="2"/>
        <v>0</v>
      </c>
      <c r="L14" s="24">
        <v>3.7</v>
      </c>
      <c r="M14" s="17">
        <f t="shared" si="6"/>
        <v>740</v>
      </c>
      <c r="N14" s="24">
        <v>4.6</v>
      </c>
      <c r="O14" s="17">
        <f t="shared" si="7"/>
        <v>919.9999999999999</v>
      </c>
      <c r="P14" s="17">
        <v>3.9</v>
      </c>
      <c r="Q14" s="17">
        <f t="shared" si="8"/>
        <v>780</v>
      </c>
      <c r="R14" s="24">
        <v>3.75</v>
      </c>
      <c r="S14" s="17">
        <f t="shared" si="3"/>
        <v>750</v>
      </c>
      <c r="T14" s="17"/>
      <c r="U14" s="17">
        <f t="shared" si="9"/>
        <v>0</v>
      </c>
      <c r="V14" s="24"/>
      <c r="W14" s="17">
        <f t="shared" si="4"/>
        <v>0</v>
      </c>
      <c r="X14" s="17">
        <f t="shared" si="10"/>
        <v>3.94</v>
      </c>
      <c r="Y14" s="18">
        <f t="shared" si="5"/>
        <v>788</v>
      </c>
      <c r="Z14" s="19"/>
    </row>
    <row r="15" spans="1:26" s="9" customFormat="1" ht="18" customHeight="1">
      <c r="A15" s="20" t="s">
        <v>32</v>
      </c>
      <c r="B15" s="21">
        <v>200</v>
      </c>
      <c r="C15" s="22"/>
      <c r="D15" s="22"/>
      <c r="E15" s="14" t="s">
        <v>20</v>
      </c>
      <c r="F15" s="23">
        <v>6.73</v>
      </c>
      <c r="G15" s="17">
        <f t="shared" si="0"/>
        <v>1346</v>
      </c>
      <c r="H15" s="24">
        <v>5.65</v>
      </c>
      <c r="I15" s="17">
        <f t="shared" si="1"/>
        <v>1130</v>
      </c>
      <c r="J15" s="24"/>
      <c r="K15" s="17">
        <f t="shared" si="2"/>
        <v>0</v>
      </c>
      <c r="L15" s="24">
        <v>6.4</v>
      </c>
      <c r="M15" s="17">
        <f t="shared" si="6"/>
        <v>1280</v>
      </c>
      <c r="N15" s="24">
        <v>8</v>
      </c>
      <c r="O15" s="17">
        <f t="shared" si="7"/>
        <v>1600</v>
      </c>
      <c r="P15" s="17">
        <v>4.9</v>
      </c>
      <c r="Q15" s="17">
        <f t="shared" si="8"/>
        <v>980.0000000000001</v>
      </c>
      <c r="R15" s="24">
        <v>6.77</v>
      </c>
      <c r="S15" s="17">
        <f t="shared" si="3"/>
        <v>1354</v>
      </c>
      <c r="T15" s="17"/>
      <c r="U15" s="17">
        <f t="shared" si="9"/>
        <v>0</v>
      </c>
      <c r="V15" s="24"/>
      <c r="W15" s="17">
        <f t="shared" si="4"/>
        <v>0</v>
      </c>
      <c r="X15" s="17">
        <f t="shared" si="10"/>
        <v>6.41</v>
      </c>
      <c r="Y15" s="18">
        <f t="shared" si="5"/>
        <v>1282</v>
      </c>
      <c r="Z15" s="19"/>
    </row>
    <row r="16" spans="1:26" s="9" customFormat="1" ht="18" customHeight="1">
      <c r="A16" s="20" t="s">
        <v>33</v>
      </c>
      <c r="B16" s="21">
        <v>300</v>
      </c>
      <c r="C16" s="22"/>
      <c r="D16" s="22"/>
      <c r="E16" s="14" t="s">
        <v>20</v>
      </c>
      <c r="F16" s="23"/>
      <c r="G16" s="17">
        <f t="shared" si="0"/>
        <v>0</v>
      </c>
      <c r="H16" s="24">
        <v>2.16</v>
      </c>
      <c r="I16" s="17">
        <f t="shared" si="1"/>
        <v>648</v>
      </c>
      <c r="J16" s="24"/>
      <c r="K16" s="17">
        <f t="shared" si="2"/>
        <v>0</v>
      </c>
      <c r="L16" s="24">
        <v>2.8</v>
      </c>
      <c r="M16" s="17">
        <f t="shared" si="6"/>
        <v>840</v>
      </c>
      <c r="N16" s="24">
        <v>2.75</v>
      </c>
      <c r="O16" s="17">
        <f t="shared" si="7"/>
        <v>825</v>
      </c>
      <c r="P16" s="17"/>
      <c r="Q16" s="17">
        <f t="shared" si="8"/>
        <v>0</v>
      </c>
      <c r="R16" s="24"/>
      <c r="S16" s="17">
        <f t="shared" si="3"/>
        <v>0</v>
      </c>
      <c r="T16" s="17"/>
      <c r="U16" s="17">
        <f t="shared" si="9"/>
        <v>0</v>
      </c>
      <c r="V16" s="24"/>
      <c r="W16" s="17">
        <f t="shared" si="4"/>
        <v>0</v>
      </c>
      <c r="X16" s="17">
        <f t="shared" si="10"/>
        <v>2.57</v>
      </c>
      <c r="Y16" s="18">
        <f t="shared" si="5"/>
        <v>771</v>
      </c>
      <c r="Z16" s="19"/>
    </row>
    <row r="17" spans="1:26" s="9" customFormat="1" ht="18" customHeight="1">
      <c r="A17" s="20" t="s">
        <v>34</v>
      </c>
      <c r="B17" s="21">
        <v>50</v>
      </c>
      <c r="C17" s="22"/>
      <c r="D17" s="22"/>
      <c r="E17" s="14" t="s">
        <v>20</v>
      </c>
      <c r="F17" s="23"/>
      <c r="G17" s="17">
        <f t="shared" si="0"/>
        <v>0</v>
      </c>
      <c r="H17" s="24">
        <v>21.51</v>
      </c>
      <c r="I17" s="17">
        <f t="shared" si="1"/>
        <v>1075.5</v>
      </c>
      <c r="J17" s="24"/>
      <c r="K17" s="17">
        <f t="shared" si="2"/>
        <v>0</v>
      </c>
      <c r="L17" s="24">
        <v>29</v>
      </c>
      <c r="M17" s="17">
        <f t="shared" si="6"/>
        <v>1450</v>
      </c>
      <c r="N17" s="24">
        <v>25</v>
      </c>
      <c r="O17" s="17">
        <f t="shared" si="7"/>
        <v>1250</v>
      </c>
      <c r="P17" s="17">
        <v>17</v>
      </c>
      <c r="Q17" s="17">
        <f t="shared" si="8"/>
        <v>850</v>
      </c>
      <c r="R17" s="24"/>
      <c r="S17" s="17">
        <f t="shared" si="3"/>
        <v>0</v>
      </c>
      <c r="T17" s="17"/>
      <c r="U17" s="17">
        <f t="shared" si="9"/>
        <v>0</v>
      </c>
      <c r="V17" s="24"/>
      <c r="W17" s="17">
        <f t="shared" si="4"/>
        <v>0</v>
      </c>
      <c r="X17" s="17">
        <f t="shared" si="10"/>
        <v>23.13</v>
      </c>
      <c r="Y17" s="18">
        <f t="shared" si="5"/>
        <v>1156.5</v>
      </c>
      <c r="Z17" s="19"/>
    </row>
    <row r="18" spans="1:26" s="9" customFormat="1" ht="18" customHeight="1">
      <c r="A18" s="20" t="s">
        <v>35</v>
      </c>
      <c r="B18" s="21">
        <v>200</v>
      </c>
      <c r="C18" s="22"/>
      <c r="D18" s="22"/>
      <c r="E18" s="14" t="s">
        <v>20</v>
      </c>
      <c r="F18" s="23"/>
      <c r="G18" s="17">
        <f t="shared" si="0"/>
        <v>0</v>
      </c>
      <c r="H18" s="24">
        <v>50</v>
      </c>
      <c r="I18" s="17">
        <f t="shared" si="1"/>
        <v>10000</v>
      </c>
      <c r="J18" s="24">
        <v>56</v>
      </c>
      <c r="K18" s="17">
        <f t="shared" si="2"/>
        <v>11200</v>
      </c>
      <c r="L18" s="24">
        <v>36</v>
      </c>
      <c r="M18" s="17">
        <f t="shared" si="6"/>
        <v>7200</v>
      </c>
      <c r="N18" s="24"/>
      <c r="O18" s="17">
        <f t="shared" si="7"/>
        <v>0</v>
      </c>
      <c r="P18" s="17">
        <v>27</v>
      </c>
      <c r="Q18" s="17">
        <f>B18*P18</f>
        <v>5400</v>
      </c>
      <c r="R18" s="24">
        <v>62.96</v>
      </c>
      <c r="S18" s="17">
        <f t="shared" si="3"/>
        <v>12592</v>
      </c>
      <c r="T18" s="17"/>
      <c r="U18" s="17">
        <f t="shared" si="9"/>
        <v>0</v>
      </c>
      <c r="V18" s="24"/>
      <c r="W18" s="17">
        <f t="shared" si="4"/>
        <v>0</v>
      </c>
      <c r="X18" s="17">
        <f t="shared" si="10"/>
        <v>46.39</v>
      </c>
      <c r="Y18" s="18">
        <f t="shared" si="5"/>
        <v>9278</v>
      </c>
      <c r="Z18" s="19"/>
    </row>
    <row r="19" spans="1:26" s="9" customFormat="1" ht="18" customHeight="1">
      <c r="A19" s="20" t="s">
        <v>36</v>
      </c>
      <c r="B19" s="21">
        <v>50</v>
      </c>
      <c r="C19" s="22"/>
      <c r="D19" s="22"/>
      <c r="E19" s="14" t="s">
        <v>20</v>
      </c>
      <c r="F19" s="23"/>
      <c r="G19" s="17">
        <f t="shared" si="0"/>
        <v>0</v>
      </c>
      <c r="H19" s="24">
        <v>50.13</v>
      </c>
      <c r="I19" s="17">
        <f t="shared" si="1"/>
        <v>2506.5</v>
      </c>
      <c r="J19" s="24">
        <v>41</v>
      </c>
      <c r="K19" s="17">
        <f t="shared" si="2"/>
        <v>2050</v>
      </c>
      <c r="L19" s="24">
        <v>48</v>
      </c>
      <c r="M19" s="17">
        <f t="shared" si="6"/>
        <v>2400</v>
      </c>
      <c r="N19" s="24"/>
      <c r="O19" s="17">
        <f t="shared" si="7"/>
        <v>0</v>
      </c>
      <c r="P19" s="17">
        <v>37</v>
      </c>
      <c r="Q19" s="17">
        <f t="shared" si="8"/>
        <v>1850</v>
      </c>
      <c r="R19" s="24">
        <v>24.16</v>
      </c>
      <c r="S19" s="17">
        <f t="shared" si="3"/>
        <v>1208</v>
      </c>
      <c r="T19" s="17"/>
      <c r="U19" s="17">
        <f t="shared" si="9"/>
        <v>0</v>
      </c>
      <c r="V19" s="24"/>
      <c r="W19" s="17">
        <f t="shared" si="4"/>
        <v>0</v>
      </c>
      <c r="X19" s="17">
        <f t="shared" si="10"/>
        <v>40.06</v>
      </c>
      <c r="Y19" s="18">
        <f t="shared" si="5"/>
        <v>2003</v>
      </c>
      <c r="Z19" s="19"/>
    </row>
    <row r="20" spans="1:26" s="9" customFormat="1" ht="18" customHeight="1">
      <c r="A20" s="20" t="s">
        <v>37</v>
      </c>
      <c r="B20" s="21">
        <v>200</v>
      </c>
      <c r="C20" s="22"/>
      <c r="D20" s="22"/>
      <c r="E20" s="14" t="s">
        <v>20</v>
      </c>
      <c r="F20" s="23">
        <v>4.55</v>
      </c>
      <c r="G20" s="17">
        <f>B20*F20</f>
        <v>910</v>
      </c>
      <c r="H20" s="24">
        <v>4.5</v>
      </c>
      <c r="I20" s="17">
        <f>B20*H20</f>
        <v>900</v>
      </c>
      <c r="J20" s="24"/>
      <c r="K20" s="17">
        <f>B20*J20</f>
        <v>0</v>
      </c>
      <c r="L20" s="24">
        <v>4.5</v>
      </c>
      <c r="M20" s="17">
        <f>B20*L20</f>
        <v>900</v>
      </c>
      <c r="N20" s="24">
        <v>3.75</v>
      </c>
      <c r="O20" s="17">
        <f>B20*N20</f>
        <v>750</v>
      </c>
      <c r="P20" s="17">
        <v>5</v>
      </c>
      <c r="Q20" s="17">
        <f>B20*P20</f>
        <v>1000</v>
      </c>
      <c r="R20" s="24">
        <v>4.58</v>
      </c>
      <c r="S20" s="17">
        <f>B20*R20</f>
        <v>916</v>
      </c>
      <c r="T20" s="17"/>
      <c r="U20" s="17">
        <f t="shared" si="9"/>
        <v>0</v>
      </c>
      <c r="V20" s="24"/>
      <c r="W20" s="17">
        <f>B20*V20</f>
        <v>0</v>
      </c>
      <c r="X20" s="17">
        <f t="shared" si="10"/>
        <v>4.48</v>
      </c>
      <c r="Y20" s="18">
        <f>B20*X20</f>
        <v>896.0000000000001</v>
      </c>
      <c r="Z20" s="19"/>
    </row>
    <row r="21" spans="1:26" s="9" customFormat="1" ht="18" customHeight="1" thickBot="1">
      <c r="A21" s="20" t="s">
        <v>47</v>
      </c>
      <c r="B21" s="21">
        <v>1</v>
      </c>
      <c r="C21" s="22"/>
      <c r="D21" s="22"/>
      <c r="E21" s="14" t="s">
        <v>20</v>
      </c>
      <c r="F21" s="23"/>
      <c r="G21" s="17">
        <f t="shared" si="0"/>
        <v>0</v>
      </c>
      <c r="H21" s="24">
        <v>250</v>
      </c>
      <c r="I21" s="17">
        <f t="shared" si="1"/>
        <v>250</v>
      </c>
      <c r="J21" s="24"/>
      <c r="K21" s="17">
        <f t="shared" si="2"/>
        <v>0</v>
      </c>
      <c r="L21" s="24">
        <v>440</v>
      </c>
      <c r="M21" s="17">
        <f t="shared" si="6"/>
        <v>440</v>
      </c>
      <c r="N21" s="24"/>
      <c r="O21" s="17">
        <f t="shared" si="7"/>
        <v>0</v>
      </c>
      <c r="P21" s="17"/>
      <c r="Q21" s="17">
        <f t="shared" si="8"/>
        <v>0</v>
      </c>
      <c r="R21" s="24"/>
      <c r="S21" s="17">
        <f t="shared" si="3"/>
        <v>0</v>
      </c>
      <c r="T21" s="17"/>
      <c r="U21" s="17">
        <f t="shared" si="9"/>
        <v>0</v>
      </c>
      <c r="V21" s="24">
        <v>359</v>
      </c>
      <c r="W21" s="17">
        <f t="shared" si="4"/>
        <v>359</v>
      </c>
      <c r="X21" s="17">
        <f t="shared" si="10"/>
        <v>349.67</v>
      </c>
      <c r="Y21" s="18">
        <f t="shared" si="5"/>
        <v>349.67</v>
      </c>
      <c r="Z21" s="19"/>
    </row>
    <row r="22" spans="1:25" s="9" customFormat="1" ht="19.5" customHeight="1" thickBot="1">
      <c r="A22" s="25" t="s">
        <v>18</v>
      </c>
      <c r="B22" s="26"/>
      <c r="C22" s="26"/>
      <c r="D22" s="26"/>
      <c r="E22" s="26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f>SUM(Y8:Y21)</f>
        <v>28232.469999999998</v>
      </c>
    </row>
    <row r="23" spans="6:23" ht="12.7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6:23" ht="12.7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6" spans="19:21" ht="12.75">
      <c r="S26" s="4" t="s">
        <v>22</v>
      </c>
      <c r="T26" s="4"/>
      <c r="U26" s="4"/>
    </row>
    <row r="27" spans="1:18" ht="17.25" customHeight="1">
      <c r="A27" s="30" t="s">
        <v>38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5" customHeight="1">
      <c r="A28" s="30" t="s">
        <v>50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5" customHeight="1">
      <c r="A29" s="30" t="s">
        <v>39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5">
      <c r="A30" s="2" t="s">
        <v>51</v>
      </c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0" t="s">
        <v>40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5">
      <c r="A32" s="30" t="s">
        <v>44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5">
      <c r="A33" s="30" t="s">
        <v>45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5">
      <c r="A34" s="30" t="s">
        <v>46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5">
      <c r="A35" s="30" t="s">
        <v>49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5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</sheetData>
  <mergeCells count="10">
    <mergeCell ref="A3:Y3"/>
    <mergeCell ref="A27:R27"/>
    <mergeCell ref="A28:R28"/>
    <mergeCell ref="A29:R29"/>
    <mergeCell ref="A35:R35"/>
    <mergeCell ref="A37:R37"/>
    <mergeCell ref="A31:R31"/>
    <mergeCell ref="A32:R32"/>
    <mergeCell ref="A33:R33"/>
    <mergeCell ref="A34:R34"/>
  </mergeCells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scale="58" r:id="rId1"/>
  <headerFooter alignWithMargins="0">
    <oddFooter>&amp;Ccmp/plan/material_expediente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2004-09-16T20:00:38Z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