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15480" windowHeight="9345" activeTab="0"/>
  </bookViews>
  <sheets>
    <sheet name="20" sheetId="1" r:id="rId1"/>
  </sheets>
  <externalReferences>
    <externalReference r:id="rId4"/>
  </externalReferences>
  <definedNames>
    <definedName name="_xlnm.Print_Area" localSheetId="0">'20'!$A$1:$E$91</definedName>
  </definedNames>
  <calcPr fullCalcOnLoad="1"/>
</workbook>
</file>

<file path=xl/sharedStrings.xml><?xml version="1.0" encoding="utf-8"?>
<sst xmlns="http://schemas.openxmlformats.org/spreadsheetml/2006/main" count="62" uniqueCount="58">
  <si>
    <t>UNIÃO - PODER JUDICIÁRIO</t>
  </si>
  <si>
    <t>TRIBUNAL REGIONAL ELEITORAL DE SANTA CATARINA</t>
  </si>
  <si>
    <t xml:space="preserve">RELATÓRIO DE GESTÃO FISCAL </t>
  </si>
  <si>
    <t>DEMONSTRATIVO DA DESPESA COM PESSOAL</t>
  </si>
  <si>
    <t>ORÇAMENTOS FISCAL E DA SEGURIDADE SOCIAL</t>
  </si>
  <si>
    <t>MAIO DE 2010 A ABRIL DE 2011</t>
  </si>
  <si>
    <t>RGF – ANEXO I (LRF, art. 55, inciso I, alínea "a")</t>
  </si>
  <si>
    <t>R$ Milhares</t>
  </si>
  <si>
    <t>DESPESA COM PESSOAL</t>
  </si>
  <si>
    <t xml:space="preserve">  DESPESAS EXECUTADAS</t>
  </si>
  <si>
    <t>(Últimos 12 meses)</t>
  </si>
  <si>
    <t>LIQUIDADAS</t>
  </si>
  <si>
    <t>INSCRITAS EM RESTOS A PAGAR NÃO-PROCESSADOS</t>
  </si>
  <si>
    <t>TOTAL</t>
  </si>
  <si>
    <t>(a)</t>
  </si>
  <si>
    <t>(b)</t>
  </si>
  <si>
    <t>DESPESA BRUTA COM PESSOAL (I)</t>
  </si>
  <si>
    <t xml:space="preserve">   Pessoal Ativo</t>
  </si>
  <si>
    <t xml:space="preserve">         Sentenças Judiciais Sem Precatório (do Próprio Órgão)</t>
  </si>
  <si>
    <t xml:space="preserve">         Sentenças Judiciais com Precatório (do Próprio Órgão e de Outros da Administração Direta)</t>
  </si>
  <si>
    <t xml:space="preserve">         Demais Despesas com Pessoal Ativo</t>
  </si>
  <si>
    <t xml:space="preserve">    Pessoal Inativo e Pensionistas</t>
  </si>
  <si>
    <t xml:space="preserve">         Demais Despesas com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</si>
  <si>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</si>
  <si>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</si>
  <si>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</si>
  <si>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</si>
  <si>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</si>
  <si>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</si>
  <si>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DESPESA LÍQUIDA COM PESSOAL (III) = (I – II)</t>
  </si>
  <si>
    <t>DESPESA TOTAL COM PESSOAL – DTP (IV) = (III a + III b)</t>
  </si>
  <si>
    <t>APURAÇÃO DO CUMPRIMENTO DO LIMITE LEGAL</t>
  </si>
  <si>
    <t>VALOR</t>
  </si>
  <si>
    <r>
      <t>RECEITA CORRENTE LÍQUIDA – RCL (V)</t>
    </r>
    <r>
      <rPr>
        <b/>
        <vertAlign val="superscript"/>
        <sz val="10"/>
        <rFont val="Arial"/>
        <family val="2"/>
      </rPr>
      <t>1</t>
    </r>
  </si>
  <si>
    <t>% da DESPESA TOTAL COM PESSOAL – DTP sobre a RCL (VI) = (IV/V) * 100</t>
  </si>
  <si>
    <t>LIMITE MÁXIMO (incisos I, II e III do art. 20 da LRF) - &lt;%&gt;</t>
  </si>
  <si>
    <t>LIMITE PRUDENCIAL (parágrafo único do art. 22 da LRF) - &lt;%&gt;</t>
  </si>
  <si>
    <t>FONTE: SIAFI E COFIC/SOF/TSE</t>
  </si>
  <si>
    <t>¹Valores referentes à Portaria STN nº 328, de 19/5/2011.</t>
  </si>
  <si>
    <t xml:space="preserve"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 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</si>
  <si>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</si>
  <si>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inciso II do art. 35 da Lei 4.320/64.</t>
  </si>
  <si>
    <r>
      <t xml:space="preserve">2) No total da </t>
    </r>
    <r>
      <rPr>
        <i/>
        <sz val="8"/>
        <rFont val="Arial"/>
        <family val="2"/>
      </rPr>
      <t>Despesa Bruta com Pessoal</t>
    </r>
    <r>
      <rPr>
        <sz val="8"/>
        <rFont val="Arial"/>
        <family val="2"/>
      </rPr>
      <t xml:space="preserve"> estão computados os seguintes valores:   (em R$ Milhares)</t>
    </r>
  </si>
  <si>
    <t>a) Total concernente à modalidade de aplicação 91 (Aplicações Diretas  -  Operações Intra-Orçamentárias):</t>
  </si>
  <si>
    <t>b) Do valor acima, referem-se à ação orçamentária 02.122.0570.09HB  (Contribuição Previdenciária da União):</t>
  </si>
  <si>
    <t>Eduardo Cardoso</t>
  </si>
  <si>
    <t>Secretário de Administração e Orçamento</t>
  </si>
  <si>
    <t>Salésio Bauer</t>
  </si>
  <si>
    <t>Coordenador de Orçamento e Finanças</t>
  </si>
  <si>
    <t xml:space="preserve">De acordo. </t>
  </si>
  <si>
    <t>Encaminhe-se ao Excelentíssimo Senhor Presidente.</t>
  </si>
  <si>
    <t xml:space="preserve">         Samir Claudino Beber</t>
  </si>
  <si>
    <t xml:space="preserve">       Diretor-Geral</t>
  </si>
  <si>
    <t>Nos termos do inciso III e parágrafo único do art. 54 da Lei Complementar n. 101, de 4 de maio de 2000, publique-se.</t>
  </si>
  <si>
    <t>Presidente</t>
  </si>
  <si>
    <t>Coordenadora de Controle Interno</t>
  </si>
  <si>
    <t>Des. Sérgio Torres Paladino</t>
  </si>
  <si>
    <t>Denise Goulart Schlickmann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</si>
</sst>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[Red]\(&quot;R$&quot;#,##0.00\)"/>
    <numFmt numFmtId="165" formatCode="_(* #,##0.000000_);_(* \(#,##0.000000\);_(* &quot;-&quot;??????_);_(@_)"/>
    <numFmt numFmtId="166" formatCode="_(* #,##0.000_);_(* \(#,##0.000\);_(* &quot;-&quot;_);_(@_)"/>
    <numFmt numFmtId="167" formatCode="\$#,##0\ ;\(\$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24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2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32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2" fontId="32" fillId="0" borderId="0" applyFont="0" applyFill="0" applyBorder="0" applyAlignment="0" applyProtection="0"/>
    <xf numFmtId="0" fontId="7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3" fontId="32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49" fontId="22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centerContinuous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Continuous" vertical="top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0" fontId="23" fillId="0" borderId="0" xfId="0" applyFont="1" applyBorder="1" applyAlignment="1" quotePrefix="1">
      <alignment horizontal="left" vertical="top"/>
    </xf>
    <xf numFmtId="164" fontId="2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8" fillId="16" borderId="11" xfId="0" applyFont="1" applyFill="1" applyBorder="1" applyAlignment="1">
      <alignment horizontal="center" vertical="top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horizontal="center"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28" fillId="16" borderId="14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/>
    </xf>
    <xf numFmtId="49" fontId="22" fillId="0" borderId="0" xfId="0" applyNumberFormat="1" applyFont="1" applyBorder="1" applyAlignment="1" quotePrefix="1">
      <alignment horizontal="left"/>
    </xf>
    <xf numFmtId="41" fontId="22" fillId="0" borderId="11" xfId="0" applyNumberFormat="1" applyFont="1" applyBorder="1" applyAlignment="1">
      <alignment horizontal="center"/>
    </xf>
    <xf numFmtId="41" fontId="22" fillId="0" borderId="12" xfId="0" applyNumberFormat="1" applyFont="1" applyBorder="1" applyAlignment="1">
      <alignment horizontal="center"/>
    </xf>
    <xf numFmtId="41" fontId="22" fillId="0" borderId="0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41" fontId="27" fillId="0" borderId="13" xfId="0" applyNumberFormat="1" applyFont="1" applyBorder="1" applyAlignment="1">
      <alignment horizontal="center"/>
    </xf>
    <xf numFmtId="41" fontId="27" fillId="0" borderId="14" xfId="0" applyNumberFormat="1" applyFont="1" applyBorder="1" applyAlignment="1">
      <alignment horizontal="center"/>
    </xf>
    <xf numFmtId="41" fontId="28" fillId="0" borderId="0" xfId="0" applyNumberFormat="1" applyFont="1" applyBorder="1" applyAlignment="1">
      <alignment horizontal="center"/>
    </xf>
    <xf numFmtId="41" fontId="23" fillId="0" borderId="13" xfId="0" applyNumberFormat="1" applyFont="1" applyBorder="1" applyAlignment="1">
      <alignment horizontal="center"/>
    </xf>
    <xf numFmtId="41" fontId="28" fillId="0" borderId="14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1" fontId="28" fillId="0" borderId="13" xfId="0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41" fontId="23" fillId="0" borderId="14" xfId="0" applyNumberFormat="1" applyFont="1" applyBorder="1" applyAlignment="1">
      <alignment horizontal="center"/>
    </xf>
    <xf numFmtId="41" fontId="23" fillId="0" borderId="13" xfId="0" applyNumberFormat="1" applyFont="1" applyFill="1" applyBorder="1" applyAlignment="1">
      <alignment horizontal="center"/>
    </xf>
    <xf numFmtId="41" fontId="23" fillId="0" borderId="14" xfId="0" applyNumberFormat="1" applyFont="1" applyFill="1" applyBorder="1" applyAlignment="1">
      <alignment horizontal="center"/>
    </xf>
    <xf numFmtId="41" fontId="29" fillId="0" borderId="13" xfId="0" applyNumberFormat="1" applyFont="1" applyFill="1" applyBorder="1" applyAlignment="1" applyProtection="1">
      <alignment horizontal="center"/>
      <protection locked="0"/>
    </xf>
    <xf numFmtId="41" fontId="29" fillId="0" borderId="1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quotePrefix="1">
      <alignment vertical="center"/>
    </xf>
    <xf numFmtId="0" fontId="28" fillId="0" borderId="0" xfId="0" applyFont="1" applyBorder="1" applyAlignment="1" quotePrefix="1">
      <alignment horizontal="left" vertical="center"/>
    </xf>
    <xf numFmtId="41" fontId="22" fillId="0" borderId="13" xfId="0" applyNumberFormat="1" applyFont="1" applyBorder="1" applyAlignment="1">
      <alignment horizontal="center"/>
    </xf>
    <xf numFmtId="41" fontId="22" fillId="0" borderId="14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 quotePrefix="1">
      <alignment horizontal="left" indent="1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14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left" indent="1"/>
    </xf>
    <xf numFmtId="41" fontId="23" fillId="0" borderId="13" xfId="0" applyNumberFormat="1" applyFont="1" applyFill="1" applyBorder="1" applyAlignment="1" applyProtection="1">
      <alignment horizontal="center"/>
      <protection locked="0"/>
    </xf>
    <xf numFmtId="41" fontId="23" fillId="0" borderId="14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quotePrefix="1">
      <alignment horizontal="left" indent="1"/>
    </xf>
    <xf numFmtId="41" fontId="23" fillId="0" borderId="15" xfId="0" applyNumberFormat="1" applyFont="1" applyFill="1" applyBorder="1" applyAlignment="1" applyProtection="1">
      <alignment horizontal="center"/>
      <protection locked="0"/>
    </xf>
    <xf numFmtId="41" fontId="28" fillId="0" borderId="0" xfId="0" applyNumberFormat="1" applyFont="1" applyBorder="1" applyAlignment="1" applyProtection="1">
      <alignment horizontal="center" vertical="center"/>
      <protection/>
    </xf>
    <xf numFmtId="49" fontId="26" fillId="0" borderId="16" xfId="0" applyNumberFormat="1" applyFont="1" applyBorder="1" applyAlignment="1">
      <alignment horizontal="left" vertical="center" wrapText="1"/>
    </xf>
    <xf numFmtId="41" fontId="28" fillId="0" borderId="16" xfId="0" applyNumberFormat="1" applyFont="1" applyBorder="1" applyAlignment="1" applyProtection="1">
      <alignment horizontal="center" vertical="center"/>
      <protection/>
    </xf>
    <xf numFmtId="41" fontId="23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41" fontId="0" fillId="24" borderId="0" xfId="0" applyNumberFormat="1" applyFont="1" applyFill="1" applyBorder="1" applyAlignment="1">
      <alignment horizontal="center"/>
    </xf>
    <xf numFmtId="10" fontId="0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3" fillId="0" borderId="0" xfId="0" applyFont="1" applyAlignment="1">
      <alignment horizontal="left"/>
    </xf>
    <xf numFmtId="41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25" fillId="25" borderId="17" xfId="0" applyNumberFormat="1" applyFont="1" applyFill="1" applyBorder="1" applyAlignment="1" quotePrefix="1">
      <alignment horizontal="center" vertical="center"/>
    </xf>
    <xf numFmtId="49" fontId="25" fillId="25" borderId="18" xfId="0" applyNumberFormat="1" applyFont="1" applyFill="1" applyBorder="1" applyAlignment="1" quotePrefix="1">
      <alignment horizontal="center" vertical="center"/>
    </xf>
    <xf numFmtId="49" fontId="25" fillId="25" borderId="0" xfId="0" applyNumberFormat="1" applyFont="1" applyFill="1" applyBorder="1" applyAlignment="1" quotePrefix="1">
      <alignment horizontal="center" vertical="center"/>
    </xf>
    <xf numFmtId="49" fontId="25" fillId="25" borderId="19" xfId="0" applyNumberFormat="1" applyFont="1" applyFill="1" applyBorder="1" applyAlignment="1" quotePrefix="1">
      <alignment horizontal="center" vertical="center"/>
    </xf>
    <xf numFmtId="49" fontId="25" fillId="25" borderId="10" xfId="0" applyNumberFormat="1" applyFont="1" applyFill="1" applyBorder="1" applyAlignment="1" quotePrefix="1">
      <alignment horizontal="center" vertical="center"/>
    </xf>
    <xf numFmtId="49" fontId="25" fillId="25" borderId="20" xfId="0" applyNumberFormat="1" applyFont="1" applyFill="1" applyBorder="1" applyAlignment="1" quotePrefix="1">
      <alignment horizontal="center" vertical="center"/>
    </xf>
    <xf numFmtId="3" fontId="26" fillId="25" borderId="12" xfId="0" applyNumberFormat="1" applyFont="1" applyFill="1" applyBorder="1" applyAlignment="1">
      <alignment horizontal="center" vertical="center" wrapText="1" shrinkToFit="1"/>
    </xf>
    <xf numFmtId="3" fontId="26" fillId="25" borderId="17" xfId="0" applyNumberFormat="1" applyFont="1" applyFill="1" applyBorder="1" applyAlignment="1">
      <alignment horizontal="center" vertical="center" wrapText="1" shrinkToFit="1"/>
    </xf>
    <xf numFmtId="3" fontId="26" fillId="25" borderId="0" xfId="0" applyNumberFormat="1" applyFont="1" applyFill="1" applyBorder="1" applyAlignment="1">
      <alignment horizontal="center" vertical="center" wrapText="1" shrinkToFit="1"/>
    </xf>
    <xf numFmtId="0" fontId="27" fillId="16" borderId="21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1" fontId="27" fillId="0" borderId="11" xfId="0" applyNumberFormat="1" applyFont="1" applyBorder="1" applyAlignment="1" applyProtection="1">
      <alignment horizontal="center" vertical="center"/>
      <protection/>
    </xf>
    <xf numFmtId="41" fontId="27" fillId="0" borderId="15" xfId="0" applyNumberFormat="1" applyFont="1" applyBorder="1" applyAlignment="1" applyProtection="1">
      <alignment horizontal="center" vertical="center"/>
      <protection/>
    </xf>
    <xf numFmtId="41" fontId="27" fillId="0" borderId="12" xfId="0" applyNumberFormat="1" applyFont="1" applyBorder="1" applyAlignment="1" applyProtection="1">
      <alignment horizontal="center" vertical="center"/>
      <protection/>
    </xf>
    <xf numFmtId="41" fontId="27" fillId="0" borderId="22" xfId="0" applyNumberFormat="1" applyFont="1" applyBorder="1" applyAlignment="1" applyProtection="1">
      <alignment horizontal="center" vertical="center"/>
      <protection/>
    </xf>
    <xf numFmtId="41" fontId="28" fillId="0" borderId="0" xfId="0" applyNumberFormat="1" applyFont="1" applyBorder="1" applyAlignment="1" applyProtection="1">
      <alignment horizontal="center" vertical="center"/>
      <protection/>
    </xf>
    <xf numFmtId="41" fontId="27" fillId="16" borderId="12" xfId="0" applyNumberFormat="1" applyFont="1" applyFill="1" applyBorder="1" applyAlignment="1" applyProtection="1">
      <alignment horizontal="center" vertical="center"/>
      <protection/>
    </xf>
    <xf numFmtId="41" fontId="27" fillId="16" borderId="17" xfId="0" applyNumberFormat="1" applyFont="1" applyFill="1" applyBorder="1" applyAlignment="1" applyProtection="1">
      <alignment horizontal="center" vertical="center"/>
      <protection/>
    </xf>
    <xf numFmtId="49" fontId="30" fillId="16" borderId="10" xfId="0" applyNumberFormat="1" applyFont="1" applyFill="1" applyBorder="1" applyAlignment="1">
      <alignment horizontal="center" vertical="center" wrapText="1"/>
    </xf>
    <xf numFmtId="49" fontId="30" fillId="16" borderId="20" xfId="0" applyNumberFormat="1" applyFont="1" applyFill="1" applyBorder="1" applyAlignment="1">
      <alignment horizontal="center" vertical="center" wrapText="1"/>
    </xf>
    <xf numFmtId="41" fontId="27" fillId="16" borderId="22" xfId="0" applyNumberFormat="1" applyFont="1" applyFill="1" applyBorder="1" applyAlignment="1" applyProtection="1">
      <alignment horizontal="center" vertical="top"/>
      <protection/>
    </xf>
    <xf numFmtId="41" fontId="27" fillId="16" borderId="1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horizontal="left" vertical="center" indent="4" shrinkToFit="1"/>
    </xf>
    <xf numFmtId="0" fontId="23" fillId="0" borderId="0" xfId="0" applyFont="1" applyBorder="1" applyAlignment="1">
      <alignment horizontal="left" vertical="center" indent="4" shrinkToFit="1"/>
    </xf>
    <xf numFmtId="165" fontId="26" fillId="0" borderId="17" xfId="0" applyNumberFormat="1" applyFont="1" applyFill="1" applyBorder="1" applyAlignment="1" quotePrefix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 indent="4"/>
    </xf>
    <xf numFmtId="0" fontId="23" fillId="0" borderId="0" xfId="0" applyFont="1" applyBorder="1" applyAlignment="1">
      <alignment horizontal="left" vertical="center" indent="4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41" fontId="23" fillId="24" borderId="12" xfId="54" applyNumberFormat="1" applyFont="1" applyFill="1" applyBorder="1" applyAlignment="1">
      <alignment horizontal="center" vertical="center"/>
      <protection/>
    </xf>
    <xf numFmtId="41" fontId="23" fillId="24" borderId="17" xfId="54" applyNumberFormat="1" applyFont="1" applyFill="1" applyBorder="1" applyAlignment="1">
      <alignment horizontal="center" vertical="center"/>
      <protection/>
    </xf>
    <xf numFmtId="41" fontId="23" fillId="24" borderId="0" xfId="54" applyNumberFormat="1" applyFont="1" applyFill="1" applyBorder="1" applyAlignment="1">
      <alignment horizontal="center" vertical="center"/>
      <protection/>
    </xf>
    <xf numFmtId="41" fontId="23" fillId="24" borderId="22" xfId="54" applyNumberFormat="1" applyFont="1" applyFill="1" applyBorder="1" applyAlignment="1">
      <alignment horizontal="center" vertical="center"/>
      <protection/>
    </xf>
    <xf numFmtId="41" fontId="23" fillId="24" borderId="10" xfId="54" applyNumberFormat="1" applyFont="1" applyFill="1" applyBorder="1" applyAlignment="1">
      <alignment horizontal="center" vertical="center"/>
      <protection/>
    </xf>
    <xf numFmtId="49" fontId="26" fillId="16" borderId="17" xfId="0" applyNumberFormat="1" applyFont="1" applyFill="1" applyBorder="1" applyAlignment="1">
      <alignment horizontal="left" vertical="center" wrapText="1"/>
    </xf>
    <xf numFmtId="49" fontId="26" fillId="16" borderId="18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6" fillId="16" borderId="17" xfId="0" applyFont="1" applyFill="1" applyBorder="1" applyAlignment="1">
      <alignment horizontal="left" vertical="center" wrapText="1"/>
    </xf>
    <xf numFmtId="0" fontId="26" fillId="16" borderId="18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20" xfId="0" applyFont="1" applyFill="1" applyBorder="1" applyAlignment="1">
      <alignment horizontal="left" vertical="center" wrapText="1"/>
    </xf>
    <xf numFmtId="165" fontId="23" fillId="16" borderId="12" xfId="0" applyNumberFormat="1" applyFont="1" applyFill="1" applyBorder="1" applyAlignment="1">
      <alignment horizontal="center" vertical="center"/>
    </xf>
    <xf numFmtId="165" fontId="23" fillId="16" borderId="17" xfId="0" applyNumberFormat="1" applyFont="1" applyFill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3" fillId="16" borderId="22" xfId="0" applyNumberFormat="1" applyFont="1" applyFill="1" applyBorder="1" applyAlignment="1">
      <alignment horizontal="center" vertical="center"/>
    </xf>
    <xf numFmtId="165" fontId="23" fillId="16" borderId="10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20" xfId="0" applyNumberFormat="1" applyFont="1" applyFill="1" applyBorder="1" applyAlignment="1">
      <alignment horizontal="center" vertical="center"/>
    </xf>
    <xf numFmtId="41" fontId="23" fillId="0" borderId="12" xfId="0" applyNumberFormat="1" applyFont="1" applyFill="1" applyBorder="1" applyAlignment="1">
      <alignment horizontal="center" vertical="center"/>
    </xf>
    <xf numFmtId="41" fontId="23" fillId="0" borderId="17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41" fontId="23" fillId="0" borderId="22" xfId="0" applyNumberFormat="1" applyFont="1" applyFill="1" applyBorder="1" applyAlignment="1">
      <alignment horizontal="center" vertical="center"/>
    </xf>
    <xf numFmtId="41" fontId="23" fillId="0" borderId="10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 quotePrefix="1">
      <alignment horizontal="center" vertical="center"/>
    </xf>
    <xf numFmtId="165" fontId="26" fillId="0" borderId="20" xfId="0" applyNumberFormat="1" applyFont="1" applyFill="1" applyBorder="1" applyAlignment="1" quotePrefix="1">
      <alignment horizontal="center" vertical="center"/>
    </xf>
    <xf numFmtId="41" fontId="23" fillId="0" borderId="12" xfId="0" applyNumberFormat="1" applyFont="1" applyFill="1" applyBorder="1" applyAlignment="1" applyProtection="1">
      <alignment horizontal="center" vertical="center"/>
      <protection/>
    </xf>
    <xf numFmtId="41" fontId="23" fillId="0" borderId="17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22" xfId="0" applyNumberFormat="1" applyFont="1" applyFill="1" applyBorder="1" applyAlignment="1" applyProtection="1">
      <alignment horizontal="center" vertical="center"/>
      <protection/>
    </xf>
    <xf numFmtId="41" fontId="2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Fill="1" applyAlignment="1">
      <alignment horizontal="left" vertical="center" wrapText="1" indent="4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1" xfId="34"/>
    <cellStyle name="Cabeçalho 2" xfId="35"/>
    <cellStyle name="Cálculo" xfId="36"/>
    <cellStyle name="Célula de Verificação" xfId="37"/>
    <cellStyle name="Célula Vinculada" xfId="38"/>
    <cellStyle name="Dat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o" xfId="47"/>
    <cellStyle name="Incorreto" xfId="48"/>
    <cellStyle name="Currency" xfId="49"/>
    <cellStyle name="Currency [0]" xfId="50"/>
    <cellStyle name="Moeda0" xfId="51"/>
    <cellStyle name="Neutra" xfId="52"/>
    <cellStyle name="Normal 2" xfId="53"/>
    <cellStyle name="Normal_Pasta1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0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edc03\COFIC\SECONGE\SECONGE%20-%20%20RELAT&#211;RIOS%20E%20CONSULTAS\GEST&#195;O%20FISCAL\RGF\2011\2011%201%20QD\RGF%201Qd11%20PESSOAL%20-vers&#227;o%20ST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 PERM 02-03"/>
      <sheetName val="JAN-DEZ 2003"/>
      <sheetName val="JAN-AGO 2003"/>
      <sheetName val="SET-DEZ 2003"/>
      <sheetName val="JAN-DEZ 2010 (A)"/>
      <sheetName val="JAN-DEZ 2010 RP"/>
      <sheetName val="JAN-ABR 2010 (B)"/>
      <sheetName val="JAN-ABR 2011 (C)"/>
      <sheetName val="TOTAL (A-B+C)"/>
      <sheetName val="COLUNA RP e NOTAS (B)"/>
      <sheetName val="FONTES 156 E 169 EL. 08 E 13"/>
      <sheetName val="CONSOLID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28"/>
      <sheetName val="29"/>
      <sheetName val="JE"/>
      <sheetName val="JE CONF SOMA"/>
    </sheetNames>
    <sheetDataSet>
      <sheetData sheetId="9">
        <row r="39">
          <cell r="B39">
            <v>0</v>
          </cell>
          <cell r="C39">
            <v>3992400.44</v>
          </cell>
          <cell r="D39">
            <v>0</v>
          </cell>
          <cell r="F39">
            <v>3893754.69</v>
          </cell>
          <cell r="G39">
            <v>98645.75</v>
          </cell>
          <cell r="N39">
            <v>0</v>
          </cell>
          <cell r="S39">
            <v>0</v>
          </cell>
        </row>
      </sheetData>
      <sheetData sheetId="11">
        <row r="15">
          <cell r="P15">
            <v>524379492000</v>
          </cell>
        </row>
        <row r="39">
          <cell r="B39">
            <v>85498386.31</v>
          </cell>
          <cell r="C39">
            <v>0</v>
          </cell>
          <cell r="D39">
            <v>0</v>
          </cell>
          <cell r="E39">
            <v>23538525.33</v>
          </cell>
          <cell r="G39">
            <v>19733217.450000003</v>
          </cell>
          <cell r="H39">
            <v>0</v>
          </cell>
          <cell r="I39">
            <v>9527920.37</v>
          </cell>
          <cell r="Q39">
            <v>0.033149</v>
          </cell>
          <cell r="R39">
            <v>0.034894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32">
    <pageSetUpPr fitToPage="1"/>
  </sheetPr>
  <dimension ref="A1:F90"/>
  <sheetViews>
    <sheetView showGridLines="0" tabSelected="1" zoomScale="95" zoomScaleNormal="95" zoomScalePageLayoutView="0" workbookViewId="0" topLeftCell="A35">
      <selection activeCell="A61" sqref="A61"/>
    </sheetView>
  </sheetViews>
  <sheetFormatPr defaultColWidth="9.140625" defaultRowHeight="12.75"/>
  <cols>
    <col min="1" max="1" width="60.140625" style="3" customWidth="1"/>
    <col min="2" max="2" width="33.00390625" style="3" customWidth="1"/>
    <col min="3" max="4" width="16.7109375" style="3" customWidth="1"/>
    <col min="5" max="5" width="16.8515625" style="3" hidden="1" customWidth="1"/>
    <col min="6" max="6" width="9.28125" style="3" bestFit="1" customWidth="1"/>
    <col min="7" max="16384" width="9.140625" style="3" customWidth="1"/>
  </cols>
  <sheetData>
    <row r="1" spans="1:4" ht="18" customHeight="1">
      <c r="A1" s="1" t="s">
        <v>0</v>
      </c>
      <c r="B1" s="2"/>
      <c r="C1" s="2"/>
      <c r="D1" s="2"/>
    </row>
    <row r="2" spans="1:5" ht="18">
      <c r="A2" s="1" t="s">
        <v>1</v>
      </c>
      <c r="B2" s="4"/>
      <c r="C2" s="4"/>
      <c r="D2" s="2"/>
      <c r="E2" s="2"/>
    </row>
    <row r="3" spans="1:5" ht="15">
      <c r="A3" s="5" t="s">
        <v>2</v>
      </c>
      <c r="B3" s="4"/>
      <c r="C3" s="4"/>
      <c r="D3" s="2"/>
      <c r="E3" s="2"/>
    </row>
    <row r="4" spans="1:4" ht="15.75">
      <c r="A4" s="6" t="s">
        <v>3</v>
      </c>
      <c r="B4" s="7"/>
      <c r="C4" s="7"/>
      <c r="D4" s="2"/>
    </row>
    <row r="5" spans="1:4" ht="15">
      <c r="A5" s="7" t="s">
        <v>4</v>
      </c>
      <c r="B5" s="7"/>
      <c r="C5" s="7"/>
      <c r="D5" s="2"/>
    </row>
    <row r="6" spans="1:4" ht="15" customHeight="1">
      <c r="A6" s="7" t="s">
        <v>5</v>
      </c>
      <c r="B6" s="7"/>
      <c r="C6" s="7"/>
      <c r="D6" s="2"/>
    </row>
    <row r="7" spans="1:4" ht="15.75" customHeight="1">
      <c r="A7" s="8"/>
      <c r="B7" s="9"/>
      <c r="C7" s="9"/>
      <c r="D7" s="2"/>
    </row>
    <row r="8" spans="1:4" ht="15" customHeight="1">
      <c r="A8" s="10"/>
      <c r="B8" s="11"/>
      <c r="C8" s="11"/>
      <c r="D8" s="2"/>
    </row>
    <row r="9" spans="1:4" ht="15" customHeight="1">
      <c r="A9" s="12"/>
      <c r="B9" s="7"/>
      <c r="C9" s="7"/>
      <c r="D9" s="2"/>
    </row>
    <row r="10" spans="1:6" ht="12.75">
      <c r="A10" s="13" t="s">
        <v>6</v>
      </c>
      <c r="B10" s="14"/>
      <c r="C10" s="15"/>
      <c r="D10" s="15" t="s">
        <v>7</v>
      </c>
      <c r="E10" s="15" t="s">
        <v>7</v>
      </c>
      <c r="F10" s="15"/>
    </row>
    <row r="11" spans="1:6" ht="18.75" customHeight="1">
      <c r="A11" s="83" t="s">
        <v>8</v>
      </c>
      <c r="B11" s="84"/>
      <c r="C11" s="89" t="s">
        <v>9</v>
      </c>
      <c r="D11" s="90"/>
      <c r="E11" s="91"/>
      <c r="F11" s="16"/>
    </row>
    <row r="12" spans="1:6" ht="16.5" customHeight="1">
      <c r="A12" s="85"/>
      <c r="B12" s="86"/>
      <c r="C12" s="92" t="s">
        <v>10</v>
      </c>
      <c r="D12" s="93"/>
      <c r="E12" s="94"/>
      <c r="F12" s="16"/>
    </row>
    <row r="13" spans="1:6" ht="33.75">
      <c r="A13" s="85"/>
      <c r="B13" s="86"/>
      <c r="C13" s="17" t="s">
        <v>11</v>
      </c>
      <c r="D13" s="18" t="s">
        <v>12</v>
      </c>
      <c r="E13" s="19" t="s">
        <v>13</v>
      </c>
      <c r="F13" s="16"/>
    </row>
    <row r="14" spans="1:6" ht="13.5" customHeight="1">
      <c r="A14" s="87"/>
      <c r="B14" s="88"/>
      <c r="C14" s="20" t="s">
        <v>14</v>
      </c>
      <c r="D14" s="21" t="s">
        <v>15</v>
      </c>
      <c r="E14" s="19"/>
      <c r="F14" s="16"/>
    </row>
    <row r="15" spans="1:6" ht="15.75" customHeight="1">
      <c r="A15" s="22" t="s">
        <v>16</v>
      </c>
      <c r="B15" s="23"/>
      <c r="C15" s="24">
        <f>C16+C20+C24</f>
        <v>105044.5112</v>
      </c>
      <c r="D15" s="25">
        <f>D16+D20+D24</f>
        <v>3992.40044</v>
      </c>
      <c r="E15" s="26">
        <f>E16+E20+E24</f>
        <v>109036.91164</v>
      </c>
      <c r="F15" s="16"/>
    </row>
    <row r="16" spans="1:6" ht="12.75" customHeight="1">
      <c r="A16" s="27" t="s">
        <v>17</v>
      </c>
      <c r="B16" s="23"/>
      <c r="C16" s="28">
        <f>C17+C18+C19</f>
        <v>81604.63162</v>
      </c>
      <c r="D16" s="29">
        <f>D17+D18+D19</f>
        <v>3893.7546899999998</v>
      </c>
      <c r="E16" s="30">
        <f aca="true" t="shared" si="0" ref="E16:E24">C16+D16</f>
        <v>85498.38631</v>
      </c>
      <c r="F16" s="16"/>
    </row>
    <row r="17" spans="1:6" ht="12.75" customHeight="1">
      <c r="A17" s="27" t="s">
        <v>18</v>
      </c>
      <c r="B17" s="23"/>
      <c r="C17" s="31">
        <f>'[1]CONSOLIDADO'!C39/1000</f>
        <v>0</v>
      </c>
      <c r="D17" s="32">
        <v>0</v>
      </c>
      <c r="E17" s="33">
        <f t="shared" si="0"/>
        <v>0</v>
      </c>
      <c r="F17" s="16"/>
    </row>
    <row r="18" spans="1:6" ht="12.75" customHeight="1">
      <c r="A18" s="27" t="s">
        <v>19</v>
      </c>
      <c r="B18" s="23"/>
      <c r="C18" s="34">
        <v>0</v>
      </c>
      <c r="D18" s="32">
        <v>0</v>
      </c>
      <c r="E18" s="33">
        <f t="shared" si="0"/>
        <v>0</v>
      </c>
      <c r="F18" s="16"/>
    </row>
    <row r="19" spans="1:6" ht="12.75" customHeight="1">
      <c r="A19" s="27" t="s">
        <v>20</v>
      </c>
      <c r="B19" s="35"/>
      <c r="C19" s="31">
        <f>'[1]CONSOLIDADO'!B39/1000-'[1]COLUNA RP e NOTAS (B)'!F39/1000</f>
        <v>81604.63162</v>
      </c>
      <c r="D19" s="36">
        <f>'[1]COLUNA RP e NOTAS (B)'!F39/1000</f>
        <v>3893.7546899999998</v>
      </c>
      <c r="E19" s="33">
        <f t="shared" si="0"/>
        <v>85498.38631</v>
      </c>
      <c r="F19" s="16"/>
    </row>
    <row r="20" spans="1:6" ht="12.75" customHeight="1">
      <c r="A20" s="27" t="s">
        <v>21</v>
      </c>
      <c r="B20" s="35"/>
      <c r="C20" s="28">
        <f>SUM(C21:C23)</f>
        <v>23439.879579999997</v>
      </c>
      <c r="D20" s="29">
        <f>SUM(D21:D23)</f>
        <v>98.64575</v>
      </c>
      <c r="E20" s="30">
        <f t="shared" si="0"/>
        <v>23538.525329999997</v>
      </c>
      <c r="F20" s="16"/>
    </row>
    <row r="21" spans="1:6" ht="12.75" customHeight="1">
      <c r="A21" s="27" t="s">
        <v>18</v>
      </c>
      <c r="B21" s="35"/>
      <c r="C21" s="37">
        <f>'[1]CONSOLIDADO'!D39/1000</f>
        <v>0</v>
      </c>
      <c r="D21" s="38">
        <v>0</v>
      </c>
      <c r="E21" s="16"/>
      <c r="F21" s="16"/>
    </row>
    <row r="22" spans="1:6" ht="12.75" customHeight="1">
      <c r="A22" s="27" t="s">
        <v>19</v>
      </c>
      <c r="B22" s="35"/>
      <c r="C22" s="37">
        <v>0</v>
      </c>
      <c r="D22" s="38">
        <v>0</v>
      </c>
      <c r="E22" s="16"/>
      <c r="F22" s="16"/>
    </row>
    <row r="23" spans="1:6" ht="12.75" customHeight="1">
      <c r="A23" s="27" t="s">
        <v>22</v>
      </c>
      <c r="B23" s="35"/>
      <c r="C23" s="37">
        <f>+'[1]CONSOLIDADO'!E39/1000-'[1]COLUNA RP e NOTAS (B)'!G39/1000</f>
        <v>23439.879579999997</v>
      </c>
      <c r="D23" s="38">
        <f>'[1]COLUNA RP e NOTAS (B)'!G$39/1000</f>
        <v>98.64575</v>
      </c>
      <c r="E23" s="16"/>
      <c r="F23" s="16"/>
    </row>
    <row r="24" spans="1:6" ht="12.75">
      <c r="A24" s="27" t="s">
        <v>23</v>
      </c>
      <c r="B24" s="35"/>
      <c r="C24" s="39">
        <v>0</v>
      </c>
      <c r="D24" s="40">
        <v>0</v>
      </c>
      <c r="E24" s="33">
        <f t="shared" si="0"/>
        <v>0</v>
      </c>
      <c r="F24" s="16"/>
    </row>
    <row r="25" spans="1:6" ht="16.5" customHeight="1">
      <c r="A25" s="41" t="s">
        <v>24</v>
      </c>
      <c r="B25" s="42"/>
      <c r="C25" s="43">
        <f>SUM(C26:C29)</f>
        <v>25268.737380000006</v>
      </c>
      <c r="D25" s="44">
        <f>SUM(D26:D29)</f>
        <v>3992.40044</v>
      </c>
      <c r="E25" s="26">
        <f>SUM(E26:E29)</f>
        <v>29261.137820000004</v>
      </c>
      <c r="F25" s="16"/>
    </row>
    <row r="26" spans="1:6" ht="12.75">
      <c r="A26" s="45" t="s">
        <v>25</v>
      </c>
      <c r="B26" s="46"/>
      <c r="C26" s="47">
        <v>0</v>
      </c>
      <c r="D26" s="48">
        <v>0</v>
      </c>
      <c r="E26" s="33">
        <f>C26+D26</f>
        <v>0</v>
      </c>
      <c r="F26" s="16"/>
    </row>
    <row r="27" spans="1:6" ht="12.75">
      <c r="A27" s="27" t="s">
        <v>26</v>
      </c>
      <c r="B27" s="49"/>
      <c r="C27" s="50">
        <f>+'[1]CONSOLIDADO'!H39/1000-'[1]COLUNA RP e NOTAS (B)'!B39/1000</f>
        <v>0</v>
      </c>
      <c r="D27" s="51">
        <f>'[1]COLUNA RP e NOTAS (B)'!B39/1000</f>
        <v>0</v>
      </c>
      <c r="E27" s="33">
        <f>C27+D27</f>
        <v>0</v>
      </c>
      <c r="F27" s="16"/>
    </row>
    <row r="28" spans="1:6" ht="12.75">
      <c r="A28" s="27" t="s">
        <v>27</v>
      </c>
      <c r="B28" s="49"/>
      <c r="C28" s="50">
        <f>+'[1]CONSOLIDADO'!I39/1000-'[1]COLUNA RP e NOTAS (B)'!C39/1000</f>
        <v>5535.51993</v>
      </c>
      <c r="D28" s="51">
        <f>'[1]COLUNA RP e NOTAS (B)'!C39/1000</f>
        <v>3992.40044</v>
      </c>
      <c r="E28" s="33">
        <f>C28+D28</f>
        <v>9527.92037</v>
      </c>
      <c r="F28" s="16"/>
    </row>
    <row r="29" spans="1:6" ht="12.75">
      <c r="A29" s="27" t="s">
        <v>28</v>
      </c>
      <c r="B29" s="52"/>
      <c r="C29" s="53">
        <f>+'[1]CONSOLIDADO'!G39/1000-'[1]COLUNA RP e NOTAS (B)'!D39/1000</f>
        <v>19733.217450000004</v>
      </c>
      <c r="D29" s="51">
        <f>'[1]COLUNA RP e NOTAS (B)'!D39/1000</f>
        <v>0</v>
      </c>
      <c r="E29" s="33">
        <f>C29+D29</f>
        <v>19733.217450000004</v>
      </c>
      <c r="F29" s="16"/>
    </row>
    <row r="30" spans="1:6" ht="12.75">
      <c r="A30" s="95" t="s">
        <v>29</v>
      </c>
      <c r="B30" s="96"/>
      <c r="C30" s="99">
        <f>C15-C25</f>
        <v>79775.77381999999</v>
      </c>
      <c r="D30" s="101">
        <f>D15-D25</f>
        <v>0</v>
      </c>
      <c r="E30" s="103">
        <f>E15-E25</f>
        <v>79775.77382</v>
      </c>
      <c r="F30" s="16"/>
    </row>
    <row r="31" spans="1:6" ht="13.5" customHeight="1">
      <c r="A31" s="97"/>
      <c r="B31" s="98"/>
      <c r="C31" s="100"/>
      <c r="D31" s="102"/>
      <c r="E31" s="103"/>
      <c r="F31" s="16"/>
    </row>
    <row r="32" spans="1:6" ht="27" customHeight="1">
      <c r="A32" s="127" t="s">
        <v>30</v>
      </c>
      <c r="B32" s="128"/>
      <c r="C32" s="104">
        <f>C30+D30</f>
        <v>79775.77381999999</v>
      </c>
      <c r="D32" s="105"/>
      <c r="E32" s="54"/>
      <c r="F32" s="16"/>
    </row>
    <row r="33" spans="1:6" ht="13.5" customHeight="1">
      <c r="A33" s="55"/>
      <c r="B33" s="55"/>
      <c r="C33" s="56"/>
      <c r="D33" s="56"/>
      <c r="E33" s="54"/>
      <c r="F33" s="16"/>
    </row>
    <row r="34" spans="1:6" ht="30.75" customHeight="1">
      <c r="A34" s="106" t="s">
        <v>31</v>
      </c>
      <c r="B34" s="107"/>
      <c r="C34" s="108" t="s">
        <v>32</v>
      </c>
      <c r="D34" s="109"/>
      <c r="E34" s="54"/>
      <c r="F34" s="16"/>
    </row>
    <row r="35" spans="1:6" ht="12.75">
      <c r="A35" s="118" t="s">
        <v>33</v>
      </c>
      <c r="B35" s="119"/>
      <c r="C35" s="122">
        <f>'[1]CONSOLIDADO'!P15/1000</f>
        <v>524379492</v>
      </c>
      <c r="D35" s="123"/>
      <c r="E35" s="124"/>
      <c r="F35" s="16"/>
    </row>
    <row r="36" spans="1:6" ht="12.75">
      <c r="A36" s="120"/>
      <c r="B36" s="121"/>
      <c r="C36" s="125"/>
      <c r="D36" s="126"/>
      <c r="E36" s="124"/>
      <c r="F36" s="16"/>
    </row>
    <row r="37" spans="1:6" ht="12.75">
      <c r="A37" s="131" t="s">
        <v>34</v>
      </c>
      <c r="B37" s="132"/>
      <c r="C37" s="135">
        <f>(C30+D30)/C35*100</f>
        <v>0.015213366471623947</v>
      </c>
      <c r="D37" s="136"/>
      <c r="E37" s="137"/>
      <c r="F37" s="16"/>
    </row>
    <row r="38" spans="1:6" ht="12.75">
      <c r="A38" s="133"/>
      <c r="B38" s="134"/>
      <c r="C38" s="138"/>
      <c r="D38" s="139"/>
      <c r="E38" s="137"/>
      <c r="F38" s="16"/>
    </row>
    <row r="39" spans="1:6" ht="12.75">
      <c r="A39" s="140" t="s">
        <v>35</v>
      </c>
      <c r="B39" s="142">
        <f>'[1]CONSOLIDADO'!R39</f>
        <v>0.034894</v>
      </c>
      <c r="C39" s="144">
        <f>(B39/100)*C35</f>
        <v>182976.97993848</v>
      </c>
      <c r="D39" s="145"/>
      <c r="E39" s="146"/>
      <c r="F39" s="16"/>
    </row>
    <row r="40" spans="1:6" ht="12.75">
      <c r="A40" s="141"/>
      <c r="B40" s="143"/>
      <c r="C40" s="147"/>
      <c r="D40" s="148"/>
      <c r="E40" s="146"/>
      <c r="F40" s="16"/>
    </row>
    <row r="41" spans="1:6" ht="12.75">
      <c r="A41" s="140" t="s">
        <v>36</v>
      </c>
      <c r="B41" s="149">
        <f>'[1]CONSOLIDADO'!Q39</f>
        <v>0.033149</v>
      </c>
      <c r="C41" s="151">
        <f>($B41/100)*C35</f>
        <v>173826.55780307998</v>
      </c>
      <c r="D41" s="152"/>
      <c r="E41" s="153"/>
      <c r="F41" s="16"/>
    </row>
    <row r="42" spans="1:6" ht="12.75">
      <c r="A42" s="141"/>
      <c r="B42" s="150"/>
      <c r="C42" s="154"/>
      <c r="D42" s="155"/>
      <c r="E42" s="153"/>
      <c r="F42" s="16"/>
    </row>
    <row r="43" spans="1:6" ht="6.75" customHeight="1">
      <c r="A43" s="156" t="s">
        <v>37</v>
      </c>
      <c r="B43" s="112"/>
      <c r="C43" s="57"/>
      <c r="D43" s="57"/>
      <c r="E43" s="58"/>
      <c r="F43" s="16"/>
    </row>
    <row r="44" spans="1:6" ht="8.25" customHeight="1">
      <c r="A44" s="157"/>
      <c r="B44" s="113"/>
      <c r="C44" s="59"/>
      <c r="D44" s="59"/>
      <c r="E44" s="60"/>
      <c r="F44" s="16"/>
    </row>
    <row r="45" spans="1:6" s="65" customFormat="1" ht="12.75">
      <c r="A45" s="61" t="s">
        <v>38</v>
      </c>
      <c r="B45" s="62"/>
      <c r="C45" s="62"/>
      <c r="D45" s="62"/>
      <c r="E45" s="63"/>
      <c r="F45" s="64"/>
    </row>
    <row r="46" spans="1:6" ht="17.25" customHeight="1" hidden="1">
      <c r="A46" s="66"/>
      <c r="B46" s="16"/>
      <c r="C46" s="16"/>
      <c r="D46" s="16"/>
      <c r="E46" s="67"/>
      <c r="F46" s="68"/>
    </row>
    <row r="47" spans="1:6" s="70" customFormat="1" ht="24" customHeight="1">
      <c r="A47" s="114" t="s">
        <v>39</v>
      </c>
      <c r="B47" s="114"/>
      <c r="C47" s="114"/>
      <c r="D47" s="114"/>
      <c r="E47" s="115"/>
      <c r="F47" s="69"/>
    </row>
    <row r="48" spans="1:6" s="70" customFormat="1" ht="13.5" customHeight="1">
      <c r="A48" s="116" t="s">
        <v>40</v>
      </c>
      <c r="B48" s="116"/>
      <c r="C48" s="116"/>
      <c r="D48" s="116"/>
      <c r="E48" s="117"/>
      <c r="F48" s="69"/>
    </row>
    <row r="49" spans="1:6" s="70" customFormat="1" ht="13.5" customHeight="1">
      <c r="A49" s="110" t="s">
        <v>41</v>
      </c>
      <c r="B49" s="110"/>
      <c r="C49" s="110"/>
      <c r="D49" s="110"/>
      <c r="E49" s="111"/>
      <c r="F49" s="69"/>
    </row>
    <row r="50" spans="1:6" s="72" customFormat="1" ht="12.75" hidden="1">
      <c r="A50" s="129" t="s">
        <v>42</v>
      </c>
      <c r="B50" s="129"/>
      <c r="C50" s="129"/>
      <c r="D50" s="129"/>
      <c r="E50" s="130"/>
      <c r="F50" s="71"/>
    </row>
    <row r="51" spans="1:6" s="72" customFormat="1" ht="13.5" customHeight="1" hidden="1">
      <c r="A51" s="158" t="s">
        <v>43</v>
      </c>
      <c r="B51" s="158"/>
      <c r="C51" s="73">
        <f>'[1]COLUNA RP e NOTAS (B)'!N39</f>
        <v>0</v>
      </c>
      <c r="D51" s="74"/>
      <c r="E51" s="75"/>
      <c r="F51" s="71"/>
    </row>
    <row r="52" spans="1:6" s="72" customFormat="1" ht="13.5" customHeight="1" hidden="1">
      <c r="A52" s="158" t="s">
        <v>44</v>
      </c>
      <c r="B52" s="158"/>
      <c r="C52" s="73">
        <f>'[1]COLUNA RP e NOTAS (B)'!S39</f>
        <v>0</v>
      </c>
      <c r="D52" s="74"/>
      <c r="E52" s="75"/>
      <c r="F52" s="71"/>
    </row>
    <row r="53" spans="1:6" ht="12.75">
      <c r="A53" s="76"/>
      <c r="B53" s="76"/>
      <c r="C53" s="76"/>
      <c r="D53" s="76"/>
      <c r="E53" s="16"/>
      <c r="F53" s="16"/>
    </row>
    <row r="54" spans="1:6" ht="12.75">
      <c r="A54" s="76"/>
      <c r="B54" s="76"/>
      <c r="C54" s="76"/>
      <c r="D54" s="76"/>
      <c r="E54" s="16"/>
      <c r="F54" s="16"/>
    </row>
    <row r="55" spans="1:6" ht="12.75">
      <c r="A55" s="76"/>
      <c r="B55" s="159"/>
      <c r="C55" s="159"/>
      <c r="D55" s="159"/>
      <c r="E55" s="16"/>
      <c r="F55" s="16"/>
    </row>
    <row r="56" spans="1:4" ht="12.75">
      <c r="A56" s="77"/>
      <c r="B56" s="160"/>
      <c r="C56" s="160"/>
      <c r="D56" s="160"/>
    </row>
    <row r="57" spans="1:4" ht="15">
      <c r="A57" s="81" t="s">
        <v>47</v>
      </c>
      <c r="B57" s="81"/>
      <c r="C57" s="81"/>
      <c r="D57" s="81"/>
    </row>
    <row r="58" spans="1:4" ht="15">
      <c r="A58" s="81" t="s">
        <v>48</v>
      </c>
      <c r="B58" s="81"/>
      <c r="C58" s="81"/>
      <c r="D58" s="81"/>
    </row>
    <row r="59" spans="1:4" ht="15">
      <c r="A59" s="79"/>
      <c r="B59" s="79"/>
      <c r="C59" s="79"/>
      <c r="D59" s="79"/>
    </row>
    <row r="60" spans="1:4" ht="15">
      <c r="A60" s="79"/>
      <c r="B60" s="79"/>
      <c r="C60" s="79"/>
      <c r="D60" s="79"/>
    </row>
    <row r="61" spans="1:4" ht="15">
      <c r="A61" s="79"/>
      <c r="B61" s="79"/>
      <c r="C61" s="79"/>
      <c r="D61" s="79"/>
    </row>
    <row r="62" spans="1:4" ht="15">
      <c r="A62" s="79"/>
      <c r="B62" s="79"/>
      <c r="C62" s="79"/>
      <c r="D62" s="79"/>
    </row>
    <row r="63" spans="1:4" ht="15">
      <c r="A63" s="78"/>
      <c r="B63" s="78"/>
      <c r="C63" s="78"/>
      <c r="D63" s="78"/>
    </row>
    <row r="64" spans="1:4" ht="15">
      <c r="A64" s="81" t="s">
        <v>45</v>
      </c>
      <c r="B64" s="81"/>
      <c r="C64" s="81"/>
      <c r="D64" s="81"/>
    </row>
    <row r="65" spans="1:4" ht="15">
      <c r="A65" s="81" t="s">
        <v>46</v>
      </c>
      <c r="B65" s="81"/>
      <c r="C65" s="81"/>
      <c r="D65" s="81"/>
    </row>
    <row r="66" spans="1:4" ht="15">
      <c r="A66" s="78"/>
      <c r="B66" s="78"/>
      <c r="C66" s="78"/>
      <c r="D66" s="78"/>
    </row>
    <row r="67" spans="1:4" ht="15">
      <c r="A67" s="78"/>
      <c r="B67" s="78"/>
      <c r="C67" s="78"/>
      <c r="D67" s="78"/>
    </row>
    <row r="68" spans="1:4" ht="15">
      <c r="A68" s="78"/>
      <c r="B68" s="78"/>
      <c r="C68" s="78"/>
      <c r="D68" s="78"/>
    </row>
    <row r="69" spans="1:4" ht="15">
      <c r="A69" s="78"/>
      <c r="B69" s="78"/>
      <c r="C69" s="78"/>
      <c r="D69" s="78"/>
    </row>
    <row r="70" spans="1:4" ht="15">
      <c r="A70" s="78"/>
      <c r="B70" s="78"/>
      <c r="C70" s="78"/>
      <c r="D70" s="78"/>
    </row>
    <row r="71" spans="1:4" ht="15">
      <c r="A71" s="81" t="s">
        <v>57</v>
      </c>
      <c r="B71" s="81"/>
      <c r="C71" s="81"/>
      <c r="D71" s="81"/>
    </row>
    <row r="72" spans="1:4" ht="15">
      <c r="A72" s="81" t="s">
        <v>55</v>
      </c>
      <c r="B72" s="81"/>
      <c r="C72" s="81"/>
      <c r="D72" s="81"/>
    </row>
    <row r="73" spans="1:4" ht="15">
      <c r="A73" s="78"/>
      <c r="B73" s="78"/>
      <c r="C73" s="78"/>
      <c r="D73" s="78"/>
    </row>
    <row r="74" spans="1:4" ht="15">
      <c r="A74" s="78"/>
      <c r="B74" s="78"/>
      <c r="C74" s="78"/>
      <c r="D74" s="78"/>
    </row>
    <row r="75" spans="1:4" ht="15">
      <c r="A75" s="82" t="s">
        <v>49</v>
      </c>
      <c r="B75" s="82"/>
      <c r="C75" s="82"/>
      <c r="D75" s="82"/>
    </row>
    <row r="76" spans="1:4" ht="15">
      <c r="A76" s="82" t="s">
        <v>50</v>
      </c>
      <c r="B76" s="82"/>
      <c r="C76" s="82"/>
      <c r="D76" s="82"/>
    </row>
    <row r="77" spans="1:4" ht="15">
      <c r="A77" s="78"/>
      <c r="B77" s="78"/>
      <c r="C77" s="78"/>
      <c r="D77" s="78"/>
    </row>
    <row r="78" spans="1:4" ht="15">
      <c r="A78" s="78"/>
      <c r="B78" s="78"/>
      <c r="C78" s="78"/>
      <c r="D78" s="78"/>
    </row>
    <row r="79" spans="1:4" ht="15">
      <c r="A79" s="78"/>
      <c r="B79" s="78"/>
      <c r="C79" s="78"/>
      <c r="D79" s="78"/>
    </row>
    <row r="80" spans="1:4" ht="15">
      <c r="A80" s="81" t="s">
        <v>51</v>
      </c>
      <c r="B80" s="81"/>
      <c r="C80" s="81"/>
      <c r="D80" s="81"/>
    </row>
    <row r="81" spans="1:4" ht="15">
      <c r="A81" s="81" t="s">
        <v>52</v>
      </c>
      <c r="B81" s="81"/>
      <c r="C81" s="81"/>
      <c r="D81" s="81"/>
    </row>
    <row r="82" spans="1:4" ht="15">
      <c r="A82" s="78"/>
      <c r="B82" s="78"/>
      <c r="C82" s="78"/>
      <c r="D82" s="78"/>
    </row>
    <row r="83" spans="1:4" ht="15">
      <c r="A83" s="78"/>
      <c r="B83" s="78"/>
      <c r="C83" s="78"/>
      <c r="D83" s="78"/>
    </row>
    <row r="84" spans="1:4" ht="15">
      <c r="A84" s="80" t="s">
        <v>49</v>
      </c>
      <c r="B84" s="78"/>
      <c r="C84" s="78"/>
      <c r="D84" s="78"/>
    </row>
    <row r="85" spans="1:4" ht="15">
      <c r="A85" s="82" t="s">
        <v>53</v>
      </c>
      <c r="B85" s="82"/>
      <c r="C85" s="82"/>
      <c r="D85" s="82"/>
    </row>
    <row r="86" spans="1:4" ht="15">
      <c r="A86" s="78"/>
      <c r="B86" s="78"/>
      <c r="C86" s="78"/>
      <c r="D86" s="78"/>
    </row>
    <row r="87" spans="1:4" ht="15">
      <c r="A87" s="78"/>
      <c r="B87" s="78"/>
      <c r="C87" s="78"/>
      <c r="D87" s="78"/>
    </row>
    <row r="88" spans="1:4" ht="15">
      <c r="A88" s="78"/>
      <c r="B88" s="78"/>
      <c r="C88" s="78"/>
      <c r="D88" s="78"/>
    </row>
    <row r="89" spans="1:4" ht="15">
      <c r="A89" s="81" t="s">
        <v>56</v>
      </c>
      <c r="B89" s="81"/>
      <c r="C89" s="81"/>
      <c r="D89" s="81"/>
    </row>
    <row r="90" spans="1:4" ht="15">
      <c r="A90" s="81" t="s">
        <v>54</v>
      </c>
      <c r="B90" s="81"/>
      <c r="C90" s="81"/>
      <c r="D90" s="81"/>
    </row>
  </sheetData>
  <sheetProtection/>
  <mergeCells count="44">
    <mergeCell ref="A51:B51"/>
    <mergeCell ref="A52:B52"/>
    <mergeCell ref="B55:D55"/>
    <mergeCell ref="B56:D56"/>
    <mergeCell ref="A50:E50"/>
    <mergeCell ref="A37:B38"/>
    <mergeCell ref="C37:E38"/>
    <mergeCell ref="A39:A40"/>
    <mergeCell ref="B39:B40"/>
    <mergeCell ref="C39:E40"/>
    <mergeCell ref="A41:A42"/>
    <mergeCell ref="B41:B42"/>
    <mergeCell ref="C41:E42"/>
    <mergeCell ref="A43:A44"/>
    <mergeCell ref="C32:D32"/>
    <mergeCell ref="A34:B34"/>
    <mergeCell ref="C34:D34"/>
    <mergeCell ref="A49:E49"/>
    <mergeCell ref="B43:B44"/>
    <mergeCell ref="A47:E47"/>
    <mergeCell ref="A48:E48"/>
    <mergeCell ref="A35:B36"/>
    <mergeCell ref="C35:E36"/>
    <mergeCell ref="A32:B32"/>
    <mergeCell ref="A11:B14"/>
    <mergeCell ref="C11:E11"/>
    <mergeCell ref="C12:E12"/>
    <mergeCell ref="A30:B31"/>
    <mergeCell ref="C30:C31"/>
    <mergeCell ref="D30:D31"/>
    <mergeCell ref="E30:E31"/>
    <mergeCell ref="A57:D57"/>
    <mergeCell ref="A58:D58"/>
    <mergeCell ref="A64:D64"/>
    <mergeCell ref="A65:D65"/>
    <mergeCell ref="A71:D71"/>
    <mergeCell ref="A72:D72"/>
    <mergeCell ref="A75:D75"/>
    <mergeCell ref="A76:D76"/>
    <mergeCell ref="A90:D90"/>
    <mergeCell ref="A80:D80"/>
    <mergeCell ref="A81:D81"/>
    <mergeCell ref="A85:D85"/>
    <mergeCell ref="A89:D8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Superior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beatriz</cp:lastModifiedBy>
  <cp:lastPrinted>2011-05-23T22:17:14Z</cp:lastPrinted>
  <dcterms:created xsi:type="dcterms:W3CDTF">2011-05-20T18:08:31Z</dcterms:created>
  <dcterms:modified xsi:type="dcterms:W3CDTF">2011-05-23T22:24:02Z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