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80" windowHeight="11640" activeTab="0"/>
  </bookViews>
  <sheets>
    <sheet name="Planilha Aditivo - 02" sheetId="1" r:id="rId1"/>
  </sheets>
  <definedNames>
    <definedName name="_xlnm.Print_Area" localSheetId="0">'Planilha Aditivo - 02'!$A$1:$M$109</definedName>
    <definedName name="_xlnm.Print_Titles" localSheetId="0">'Planilha Aditivo - 02'!$1:$13</definedName>
  </definedNames>
  <calcPr fullCalcOnLoad="1"/>
</workbook>
</file>

<file path=xl/sharedStrings.xml><?xml version="1.0" encoding="utf-8"?>
<sst xmlns="http://schemas.openxmlformats.org/spreadsheetml/2006/main" count="272" uniqueCount="174">
  <si>
    <t>TRE-SC </t>
  </si>
  <si>
    <t>Data:</t>
  </si>
  <si>
    <t>OBRA : </t>
  </si>
  <si>
    <t>Reforma e Ampliação do Pátio Interno </t>
  </si>
  <si>
    <t>TAXAS: BDI + ADM = 30,00% </t>
  </si>
  <si>
    <t>ORÇAMENTO : </t>
  </si>
  <si>
    <t>SÃO JOSÉ - reforma e ampliação - final </t>
  </si>
  <si>
    <t>LOCAL : </t>
  </si>
  <si>
    <t>Av. Litorânea, esq. Luiz Fagundez, s/n </t>
  </si>
  <si>
    <t>CÓDIGO</t>
  </si>
  <si>
    <t>DESCRIÇÃO</t>
  </si>
  <si>
    <t>CLASS</t>
  </si>
  <si>
    <t>UNID.</t>
  </si>
  <si>
    <t>QUANT.</t>
  </si>
  <si>
    <t>PREÇO MAT. (UNIT.)(R$)</t>
  </si>
  <si>
    <t>PREÇO MAT. (TOT.)(R$)</t>
  </si>
  <si>
    <t>PREÇO M.O. (UNIT.)(R$)</t>
  </si>
  <si>
    <t>PREÇO M.O. (TOT.)(R$)</t>
  </si>
  <si>
    <t>PREÇO OUTROS (UNIT.)(R$)</t>
  </si>
  <si>
    <t>PREÇO OUTROS (TOT.)(R$)</t>
  </si>
  <si>
    <t>PREÇO FINAL (UNIT.)(R$)</t>
  </si>
  <si>
    <t>PREÇO FINAL (TOT.)(R$)</t>
  </si>
  <si>
    <t>SER.CG  </t>
  </si>
  <si>
    <t>M2  </t>
  </si>
  <si>
    <t>04  </t>
  </si>
  <si>
    <t>ESTRUTURA </t>
  </si>
  <si>
    <t>ARMADURA de aço para estruturas em geral, CA-50, diâmetro 8,0 mm, corte e dobra na obra </t>
  </si>
  <si>
    <t>KG  </t>
  </si>
  <si>
    <t>FABRICAÇÃO de fôrma de madeira para fundação, incluindo montagem </t>
  </si>
  <si>
    <t>M3  </t>
  </si>
  <si>
    <t>EMBOÇO paulista (massa única) traço 1:2:8 cimento, cal e areia, com impermeabilizante </t>
  </si>
  <si>
    <t>02  </t>
  </si>
  <si>
    <t>SERVIÇOS INICIAIS </t>
  </si>
  <si>
    <t>02.01  </t>
  </si>
  <si>
    <t>Demolições e Retiradas </t>
  </si>
  <si>
    <t>M  </t>
  </si>
  <si>
    <t>02.01.03</t>
  </si>
  <si>
    <t>03  </t>
  </si>
  <si>
    <t>MOVIMENTAÇÃO DE TERRA </t>
  </si>
  <si>
    <t>TOTAL GERAL SEM TAXAS E ADM (R$)</t>
  </si>
  <si>
    <t>BDI + ADM</t>
  </si>
  <si>
    <t>TOTAL GERAL COM BDI E ADM (R$)</t>
  </si>
  <si>
    <t>PAVIMENTAÇÃO</t>
  </si>
  <si>
    <t>m²</t>
  </si>
  <si>
    <t>m</t>
  </si>
  <si>
    <t>06.05</t>
  </si>
  <si>
    <t>06.06</t>
  </si>
  <si>
    <t>Pintura latex acrílica 2 demãos + 01 demão de selador</t>
  </si>
  <si>
    <t>ARMADURA de aço para estruturas em geral, CA-60, diâmetro 5,0 mm, corte e dobra na obra </t>
  </si>
  <si>
    <t>04.02.01</t>
  </si>
  <si>
    <t>04.02.02</t>
  </si>
  <si>
    <t>04.02.03</t>
  </si>
  <si>
    <t>04.02.04</t>
  </si>
  <si>
    <t>04.02.05</t>
  </si>
  <si>
    <t>12.02.03  </t>
  </si>
  <si>
    <t>m³</t>
  </si>
  <si>
    <t>06.05.01</t>
  </si>
  <si>
    <t>06.06.01</t>
  </si>
  <si>
    <t>06.06.02</t>
  </si>
  <si>
    <t>12.02  </t>
  </si>
  <si>
    <t>12.02.01  </t>
  </si>
  <si>
    <t>12.02.02  </t>
  </si>
  <si>
    <t>06.09</t>
  </si>
  <si>
    <t>06.09.01</t>
  </si>
  <si>
    <t>06.09.02</t>
  </si>
  <si>
    <t>02.01.02</t>
  </si>
  <si>
    <t>Demolição de concreto armado com utilização de martelo rompedor</t>
  </si>
  <si>
    <t>03.01</t>
  </si>
  <si>
    <t>03.01.01</t>
  </si>
  <si>
    <t>03.01.02</t>
  </si>
  <si>
    <t>Pintura da viga do gradil</t>
  </si>
  <si>
    <t>Pintura das paredes externas do prédio</t>
  </si>
  <si>
    <t>11.01.01  </t>
  </si>
  <si>
    <t>11.01.02  </t>
  </si>
  <si>
    <r>
      <t>MEIO-FIO pré-moldado, concreto fck 13,5MPa, dimensões 10x30x80cm</t>
    </r>
    <r>
      <rPr>
        <b/>
        <sz val="8"/>
        <color indexed="8"/>
        <rFont val="Verdana"/>
        <family val="2"/>
      </rPr>
      <t xml:space="preserve">  </t>
    </r>
  </si>
  <si>
    <t>12.01</t>
  </si>
  <si>
    <t>Pavimentação Articulada  - LAJOTA SEXTAVADA</t>
  </si>
  <si>
    <t>Pavimentação Intertravada -    PAVER</t>
  </si>
  <si>
    <t>12.01.01</t>
  </si>
  <si>
    <t>12.01.02</t>
  </si>
  <si>
    <t>12.01.03</t>
  </si>
  <si>
    <t>3º Aditivo Contratual - DR Engenharia Ltda.</t>
  </si>
  <si>
    <t>GRADES FIXAS em perfis de aço galvanizado e tela soldada malha 15x5cm, fio 2,7mm, na cor natural, dimensões-  NOVO</t>
  </si>
  <si>
    <t>REAPROVEITAMENTO e instalação das grades removidas , INCLUSO PORTÃO</t>
  </si>
  <si>
    <t>06.10</t>
  </si>
  <si>
    <t>Remoção e recolocação do Totem</t>
  </si>
  <si>
    <t>06.10.01</t>
  </si>
  <si>
    <t>Remoção de meio fio com empilhamento</t>
  </si>
  <si>
    <t>Remoção de lajota sextavada com empilhamento</t>
  </si>
  <si>
    <t>Remoção de PAVER com empilhamento</t>
  </si>
  <si>
    <t xml:space="preserve">Pintura latex acrílica 2 demãos </t>
  </si>
  <si>
    <t>Mão de obra para assentamento do meio fio, inclui cimento e areia</t>
  </si>
  <si>
    <t>Mão de obra para assentamento da lajota sextavada ( articulada )</t>
  </si>
  <si>
    <t>Retirada de grades para reaproveitamento, incluso portão</t>
  </si>
  <si>
    <t>02.01.04</t>
  </si>
  <si>
    <t>02.01.05</t>
  </si>
  <si>
    <t>02.01.06</t>
  </si>
  <si>
    <t>03.01.03</t>
  </si>
  <si>
    <t>11.01</t>
  </si>
  <si>
    <t xml:space="preserve">LASTRO de brita n° 2 apiloada  ( referente a área do ítem acima )   - 8 cm </t>
  </si>
  <si>
    <t>12.01.04</t>
  </si>
  <si>
    <t>12.03</t>
  </si>
  <si>
    <t>12.03.01</t>
  </si>
  <si>
    <t>12.03.02</t>
  </si>
  <si>
    <t>12.05  </t>
  </si>
  <si>
    <t>Demarcação de Vagas para Estacionamento </t>
  </si>
  <si>
    <t>12.05.01  </t>
  </si>
  <si>
    <t>PINTURA com tinta a base de solvente, para demarcação em piso, com esferas de vidro </t>
  </si>
  <si>
    <t>LASTRO de brita ( 5 cm )</t>
  </si>
  <si>
    <t>06.11</t>
  </si>
  <si>
    <t>06.11.01</t>
  </si>
  <si>
    <t>06.11.02</t>
  </si>
  <si>
    <t>Recuperação das paredes internas danificadas pela infiltração</t>
  </si>
  <si>
    <t>Aplicação de massa corrida</t>
  </si>
  <si>
    <t>06.12</t>
  </si>
  <si>
    <t>06.12.01</t>
  </si>
  <si>
    <t>06.11.03</t>
  </si>
  <si>
    <t>Aplicação de Walflex - Plastimper  nas fissuras e trincas da fachada externa</t>
  </si>
  <si>
    <t>142/2009</t>
  </si>
  <si>
    <t xml:space="preserve">CONTRATO: </t>
  </si>
  <si>
    <t>SUBTOTAL (Etapa): </t>
  </si>
  <si>
    <r>
      <t>Escarificação, escavação e remoção de terra até 1,0 km</t>
    </r>
    <r>
      <rPr>
        <b/>
        <sz val="8"/>
        <color indexed="8"/>
        <rFont val="Verdana"/>
        <family val="2"/>
      </rPr>
      <t xml:space="preserve"> </t>
    </r>
    <r>
      <rPr>
        <sz val="8"/>
        <color indexed="8"/>
        <rFont val="Verdana"/>
        <family val="2"/>
      </rPr>
      <t>(área a ser pavimentada)</t>
    </r>
  </si>
  <si>
    <r>
      <t>Aterro e compactação de área em camadas de 20 cm</t>
    </r>
    <r>
      <rPr>
        <b/>
        <sz val="8"/>
        <color indexed="8"/>
        <rFont val="Verdana"/>
        <family val="2"/>
      </rPr>
      <t xml:space="preserve"> </t>
    </r>
    <r>
      <rPr>
        <sz val="8"/>
        <color indexed="8"/>
        <rFont val="Verdana"/>
        <family val="2"/>
      </rPr>
      <t>(área a ser pavimentada)</t>
    </r>
  </si>
  <si>
    <t>ESCAVAÇÃO manual de valas, profundidade até 1,50 m (viga gradil e triho portão)</t>
  </si>
  <si>
    <t xml:space="preserve">Escavações e Reaterros </t>
  </si>
  <si>
    <t>04.01</t>
  </si>
  <si>
    <t xml:space="preserve">Viga Baldrame para Sustentação das Grades, dimensões 15x50cm, com furos de trado de 1,50 m de profundidade, a cada 2,85m </t>
  </si>
  <si>
    <t>REVESTIMENTOS</t>
  </si>
  <si>
    <t>Revestimento em argamassa - Viga do Gradil</t>
  </si>
  <si>
    <t>Tratamento das rachaduras e fissuras externas com selatrinca</t>
  </si>
  <si>
    <t>GRADES E CERCAS</t>
  </si>
  <si>
    <t>Relocação do portão de acesso e complementação do gradil</t>
  </si>
  <si>
    <t>LASTRO de areia (referente a área do ítem acima) - 6 cm</t>
  </si>
  <si>
    <t>Meio-Fio Pré-Moldado de Concreto</t>
  </si>
  <si>
    <t>Raspagem da massa corrida existente (Sala Escritórios TRE -  20,45 m2 ; sala Cartórios 29º ZE - 10,44m2;  sala Cartório 84º ZE -  3,69 m2)</t>
  </si>
  <si>
    <t>CONCRETO usinado bombeado fck 20 Mpa, lançamento e adensamento </t>
  </si>
  <si>
    <t>CHAPISCO em paredes traço 1:3 cimento e areia espesura 0,5 cm</t>
  </si>
  <si>
    <t>No item  06.12.01  foram considerados 03 galões de 3,6 l de Walflex - R$ 165,00  e  mão de obra pintor  -  R$ 480,00, totalizando R$ 645,00</t>
  </si>
  <si>
    <t>Mão de obra para assentamento do Paver (material  reaproveitado)</t>
  </si>
  <si>
    <t>LASTRO de areia (referente a área do item acima) - 6 CM</t>
  </si>
  <si>
    <t>LASTRO de brita n° 2 apiloada (referente a área do item acima) - 8 CM</t>
  </si>
  <si>
    <t>Pavimentação Intertravada - PAVER</t>
  </si>
  <si>
    <t>INSTALAÇÕES ELÉTRICAS</t>
  </si>
  <si>
    <t>Luminárias Externas</t>
  </si>
  <si>
    <t>08.05</t>
  </si>
  <si>
    <t>ITENS PARA ADIÇÃO</t>
  </si>
  <si>
    <t>ITENS PARA SUPRESSÃO</t>
  </si>
  <si>
    <t>08.05.02  </t>
  </si>
  <si>
    <t>Refletor de longa distância em alumínio </t>
  </si>
  <si>
    <t>UN  </t>
  </si>
  <si>
    <t>08.06</t>
  </si>
  <si>
    <t>Lâmpadas e Reatores Externos</t>
  </si>
  <si>
    <t>08.06.01  </t>
  </si>
  <si>
    <t>Lâmpada de multivapor metálico c/ tubo tecnologia quartzo 400W, cor luz branca, 36000 lumens, temp de cor 4200 K, IRC 88, soquete Fc2, vida útil de 12000 horas, com reator e ignitor </t>
  </si>
  <si>
    <t>08.05.01</t>
  </si>
  <si>
    <t>08.05.03</t>
  </si>
  <si>
    <t>Luminárias, Lâmpadas e Reatores Externos</t>
  </si>
  <si>
    <t>Projetor de longo alcance em alumínio fundido, acabamento com pintura eletrostática na cor branca, alojamento para reator, difusor em vidro temperado, guarniçoes em EPDM, parafusos inox, IP 65.</t>
  </si>
  <si>
    <t>Lâmpada multivapor metálico com tubo cerâmico, 14400 lúmens fluxo luminoso, temp. de cor 4200K, soquete RX7S-24</t>
  </si>
  <si>
    <t>Reator para lâmpada de descarga multivapor metálico HCK 150W, embutido</t>
  </si>
  <si>
    <t>08.05.04</t>
  </si>
  <si>
    <t>Lâmpada halopar 30, 75W, 2200 lúmens, temperatura de cor 3000K, soquete E27</t>
  </si>
  <si>
    <t>08.06.02  </t>
  </si>
  <si>
    <t>Lâmpada halógena dicróica, 50W, luz branca, 1200 lumens, temp de cor 4500 K, IRC 100, soquete GU5,3, abertura de facho 36°, vida útil de 4000 horas, com reator eletrônico </t>
  </si>
  <si>
    <t>Aplicação de textura - SINAPI 73746</t>
  </si>
  <si>
    <t>ESCAVAÇÃO manual de valas, profundidade até 1,50 m </t>
  </si>
  <si>
    <t>REATERRO manual de valas </t>
  </si>
  <si>
    <t>ARMADURA de aço para estruturas em geral, CA-50, diâmetro 6,3 mm, corte e dobra na obra </t>
  </si>
  <si>
    <t>06.10.02</t>
  </si>
  <si>
    <t>06.10.03</t>
  </si>
  <si>
    <t>06.10.04</t>
  </si>
  <si>
    <t>06.10.05</t>
  </si>
  <si>
    <t>06.10.06</t>
  </si>
  <si>
    <t>CONCRETO usinado bombeado fck 20 MPa, lançamento e adensamento 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</si>
</sst>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16">
    <font>
      <sz val="10"/>
      <name val="Arial"/>
      <family val="0"/>
    </font>
    <font>
      <b/>
      <sz val="14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name val="Courier"/>
      <family val="0"/>
    </font>
    <font>
      <b/>
      <sz val="10"/>
      <color indexed="8"/>
      <name val="Verdana"/>
      <family val="2"/>
    </font>
    <font>
      <sz val="10"/>
      <color indexed="8"/>
      <name val="Arial"/>
      <family val="0"/>
    </font>
    <font>
      <b/>
      <i/>
      <sz val="10"/>
      <color indexed="8"/>
      <name val="Arial"/>
      <family val="2"/>
    </font>
    <font>
      <sz val="14"/>
      <color indexed="8"/>
      <name val="Verdana"/>
      <family val="2"/>
    </font>
    <font>
      <b/>
      <sz val="10"/>
      <color indexed="8"/>
      <name val="Arial"/>
      <family val="0"/>
    </font>
    <font>
      <b/>
      <sz val="10"/>
      <color indexed="10"/>
      <name val="Verdana"/>
      <family val="2"/>
    </font>
    <font>
      <sz val="10"/>
      <color indexed="10"/>
      <name val="Arial"/>
      <family val="0"/>
    </font>
    <font>
      <sz val="8"/>
      <color indexed="10"/>
      <name val="Verdana"/>
      <family val="2"/>
    </font>
    <font>
      <b/>
      <i/>
      <sz val="10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9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2" fillId="2" borderId="1" xfId="0" applyFont="1" applyFill="1" applyBorder="1" applyAlignment="1">
      <alignment vertical="top"/>
    </xf>
    <xf numFmtId="0" fontId="2" fillId="3" borderId="2" xfId="0" applyFont="1" applyFill="1" applyBorder="1" applyAlignment="1">
      <alignment horizontal="right" vertical="top"/>
    </xf>
    <xf numFmtId="0" fontId="2" fillId="3" borderId="3" xfId="0" applyFont="1" applyFill="1" applyBorder="1" applyAlignment="1">
      <alignment horizontal="right" vertical="top"/>
    </xf>
    <xf numFmtId="0" fontId="2" fillId="3" borderId="4" xfId="0" applyFont="1" applyFill="1" applyBorder="1" applyAlignment="1">
      <alignment horizontal="right" vertical="top"/>
    </xf>
    <xf numFmtId="0" fontId="2" fillId="2" borderId="5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4" fontId="6" fillId="0" borderId="0" xfId="0" applyNumberFormat="1" applyFont="1" applyAlignment="1">
      <alignment/>
    </xf>
    <xf numFmtId="0" fontId="2" fillId="2" borderId="8" xfId="0" applyFont="1" applyFill="1" applyBorder="1" applyAlignment="1">
      <alignment vertical="top" wrapText="1"/>
    </xf>
    <xf numFmtId="4" fontId="3" fillId="4" borderId="5" xfId="0" applyNumberFormat="1" applyFont="1" applyFill="1" applyBorder="1" applyAlignment="1">
      <alignment horizontal="right" vertical="center" wrapText="1"/>
    </xf>
    <xf numFmtId="1" fontId="3" fillId="0" borderId="2" xfId="17" applyNumberFormat="1" applyFont="1" applyBorder="1" applyAlignment="1" applyProtection="1">
      <alignment horizontal="left" vertical="top" wrapText="1"/>
      <protection/>
    </xf>
    <xf numFmtId="0" fontId="5" fillId="4" borderId="1" xfId="0" applyFont="1" applyFill="1" applyBorder="1" applyAlignment="1">
      <alignment horizontal="right" vertical="top"/>
    </xf>
    <xf numFmtId="4" fontId="5" fillId="2" borderId="1" xfId="0" applyNumberFormat="1" applyFont="1" applyFill="1" applyBorder="1" applyAlignment="1">
      <alignment vertical="top"/>
    </xf>
    <xf numFmtId="0" fontId="2" fillId="0" borderId="0" xfId="0" applyFont="1" applyAlignment="1">
      <alignment horizontal="left" wrapText="1"/>
    </xf>
    <xf numFmtId="4" fontId="3" fillId="0" borderId="0" xfId="0" applyNumberFormat="1" applyFont="1" applyBorder="1" applyAlignment="1">
      <alignment horizontal="right" vertical="top" wrapText="1"/>
    </xf>
    <xf numFmtId="4" fontId="2" fillId="0" borderId="9" xfId="0" applyNumberFormat="1" applyFont="1" applyBorder="1" applyAlignment="1">
      <alignment horizontal="right" vertical="top" wrapText="1"/>
    </xf>
    <xf numFmtId="0" fontId="2" fillId="2" borderId="8" xfId="0" applyFont="1" applyFill="1" applyBorder="1" applyAlignment="1">
      <alignment vertical="top"/>
    </xf>
    <xf numFmtId="0" fontId="6" fillId="0" borderId="0" xfId="0" applyFont="1" applyBorder="1" applyAlignment="1">
      <alignment/>
    </xf>
    <xf numFmtId="4" fontId="3" fillId="0" borderId="6" xfId="0" applyNumberFormat="1" applyFont="1" applyBorder="1" applyAlignment="1">
      <alignment horizontal="right" vertical="top" wrapText="1"/>
    </xf>
    <xf numFmtId="0" fontId="5" fillId="2" borderId="8" xfId="0" applyFont="1" applyFill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 wrapText="1"/>
    </xf>
    <xf numFmtId="0" fontId="5" fillId="3" borderId="3" xfId="0" applyFont="1" applyFill="1" applyBorder="1" applyAlignment="1">
      <alignment horizontal="right" vertical="top"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left" vertical="top" wrapText="1"/>
    </xf>
    <xf numFmtId="4" fontId="11" fillId="0" borderId="0" xfId="0" applyNumberFormat="1" applyFont="1" applyAlignment="1">
      <alignment/>
    </xf>
    <xf numFmtId="0" fontId="12" fillId="0" borderId="3" xfId="0" applyFont="1" applyBorder="1" applyAlignment="1">
      <alignment horizontal="center" vertical="top" wrapText="1"/>
    </xf>
    <xf numFmtId="4" fontId="10" fillId="4" borderId="3" xfId="0" applyNumberFormat="1" applyFont="1" applyFill="1" applyBorder="1" applyAlignment="1">
      <alignment horizontal="right" vertical="top" wrapText="1"/>
    </xf>
    <xf numFmtId="4" fontId="12" fillId="4" borderId="4" xfId="0" applyNumberFormat="1" applyFont="1" applyFill="1" applyBorder="1" applyAlignment="1">
      <alignment horizontal="right" vertical="top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14" fontId="7" fillId="0" borderId="0" xfId="0" applyNumberFormat="1" applyFont="1" applyBorder="1" applyAlignment="1">
      <alignment horizontal="right" wrapText="1"/>
    </xf>
    <xf numFmtId="0" fontId="13" fillId="0" borderId="0" xfId="0" applyFont="1" applyBorder="1" applyAlignment="1">
      <alignment horizontal="right" wrapText="1"/>
    </xf>
    <xf numFmtId="14" fontId="13" fillId="0" borderId="11" xfId="0" applyNumberFormat="1" applyFont="1" applyBorder="1" applyAlignment="1">
      <alignment horizontal="right" wrapText="1"/>
    </xf>
    <xf numFmtId="0" fontId="14" fillId="6" borderId="5" xfId="0" applyFont="1" applyFill="1" applyBorder="1" applyAlignment="1">
      <alignment horizontal="left" vertical="top" wrapText="1"/>
    </xf>
    <xf numFmtId="0" fontId="14" fillId="6" borderId="1" xfId="0" applyFont="1" applyFill="1" applyBorder="1" applyAlignment="1">
      <alignment vertical="top" wrapText="1"/>
    </xf>
    <xf numFmtId="0" fontId="14" fillId="6" borderId="6" xfId="0" applyFont="1" applyFill="1" applyBorder="1" applyAlignment="1">
      <alignment vertical="top" wrapText="1"/>
    </xf>
    <xf numFmtId="4" fontId="15" fillId="6" borderId="5" xfId="0" applyNumberFormat="1" applyFont="1" applyFill="1" applyBorder="1" applyAlignment="1">
      <alignment horizontal="right" vertical="top" wrapText="1"/>
    </xf>
    <xf numFmtId="4" fontId="14" fillId="6" borderId="10" xfId="0" applyNumberFormat="1" applyFont="1" applyFill="1" applyBorder="1" applyAlignment="1">
      <alignment horizontal="right" vertical="top" wrapText="1"/>
    </xf>
    <xf numFmtId="0" fontId="14" fillId="2" borderId="5" xfId="0" applyFont="1" applyFill="1" applyBorder="1" applyAlignment="1">
      <alignment horizontal="left" vertical="top" wrapText="1"/>
    </xf>
    <xf numFmtId="0" fontId="14" fillId="2" borderId="12" xfId="0" applyFont="1" applyFill="1" applyBorder="1" applyAlignment="1">
      <alignment vertical="top" wrapText="1"/>
    </xf>
    <xf numFmtId="0" fontId="14" fillId="2" borderId="13" xfId="0" applyFont="1" applyFill="1" applyBorder="1" applyAlignment="1">
      <alignment vertical="top" wrapText="1"/>
    </xf>
    <xf numFmtId="4" fontId="15" fillId="2" borderId="14" xfId="0" applyNumberFormat="1" applyFont="1" applyFill="1" applyBorder="1" applyAlignment="1">
      <alignment horizontal="right" vertical="top" wrapText="1"/>
    </xf>
    <xf numFmtId="4" fontId="14" fillId="2" borderId="15" xfId="0" applyNumberFormat="1" applyFont="1" applyFill="1" applyBorder="1" applyAlignment="1">
      <alignment horizontal="right" vertical="top" wrapText="1"/>
    </xf>
    <xf numFmtId="0" fontId="2" fillId="4" borderId="5" xfId="0" applyFont="1" applyFill="1" applyBorder="1" applyAlignment="1">
      <alignment horizontal="right" vertical="top"/>
    </xf>
    <xf numFmtId="0" fontId="2" fillId="4" borderId="16" xfId="0" applyFont="1" applyFill="1" applyBorder="1" applyAlignment="1">
      <alignment horizontal="right" vertical="top"/>
    </xf>
    <xf numFmtId="0" fontId="2" fillId="4" borderId="8" xfId="0" applyFont="1" applyFill="1" applyBorder="1" applyAlignment="1">
      <alignment horizontal="right" vertical="top"/>
    </xf>
    <xf numFmtId="0" fontId="2" fillId="4" borderId="17" xfId="0" applyFont="1" applyFill="1" applyBorder="1" applyAlignment="1">
      <alignment horizontal="right" vertical="top"/>
    </xf>
    <xf numFmtId="4" fontId="15" fillId="0" borderId="0" xfId="0" applyNumberFormat="1" applyFont="1" applyBorder="1" applyAlignment="1">
      <alignment horizontal="right" vertical="top" wrapText="1"/>
    </xf>
    <xf numFmtId="4" fontId="2" fillId="4" borderId="17" xfId="0" applyNumberFormat="1" applyFont="1" applyFill="1" applyBorder="1" applyAlignment="1">
      <alignment horizontal="right" vertical="top"/>
    </xf>
    <xf numFmtId="4" fontId="14" fillId="0" borderId="17" xfId="0" applyNumberFormat="1" applyFont="1" applyFill="1" applyBorder="1" applyAlignment="1">
      <alignment horizontal="center" vertical="top" wrapText="1"/>
    </xf>
    <xf numFmtId="4" fontId="3" fillId="4" borderId="5" xfId="19" applyNumberFormat="1" applyFont="1" applyFill="1" applyBorder="1" applyAlignment="1">
      <alignment horizontal="right" vertical="center" wrapText="1"/>
    </xf>
    <xf numFmtId="4" fontId="2" fillId="4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4" borderId="16" xfId="0" applyNumberFormat="1" applyFont="1" applyFill="1" applyBorder="1" applyAlignment="1">
      <alignment horizontal="right" vertical="center"/>
    </xf>
    <xf numFmtId="4" fontId="14" fillId="7" borderId="18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4" fontId="3" fillId="4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4" fillId="6" borderId="6" xfId="0" applyFont="1" applyFill="1" applyBorder="1" applyAlignment="1">
      <alignment horizontal="center" vertical="top" wrapText="1"/>
    </xf>
    <xf numFmtId="0" fontId="14" fillId="2" borderId="13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center" vertical="top"/>
    </xf>
    <xf numFmtId="0" fontId="2" fillId="4" borderId="17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2" fontId="5" fillId="0" borderId="6" xfId="0" applyNumberFormat="1" applyFont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/>
    </xf>
    <xf numFmtId="4" fontId="10" fillId="4" borderId="3" xfId="0" applyNumberFormat="1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/>
    </xf>
    <xf numFmtId="0" fontId="5" fillId="2" borderId="19" xfId="0" applyFont="1" applyFill="1" applyBorder="1" applyAlignment="1">
      <alignment horizontal="center" vertical="top"/>
    </xf>
    <xf numFmtId="0" fontId="5" fillId="4" borderId="20" xfId="0" applyFont="1" applyFill="1" applyBorder="1" applyAlignment="1">
      <alignment horizontal="center" vertical="top"/>
    </xf>
    <xf numFmtId="0" fontId="5" fillId="2" borderId="20" xfId="0" applyFont="1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4" fontId="3" fillId="0" borderId="5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top"/>
    </xf>
    <xf numFmtId="4" fontId="2" fillId="0" borderId="0" xfId="0" applyNumberFormat="1" applyFont="1" applyBorder="1" applyAlignment="1">
      <alignment horizontal="right" vertical="top" wrapText="1"/>
    </xf>
    <xf numFmtId="0" fontId="14" fillId="2" borderId="1" xfId="0" applyFont="1" applyFill="1" applyBorder="1" applyAlignment="1">
      <alignment vertical="top"/>
    </xf>
    <xf numFmtId="0" fontId="14" fillId="2" borderId="6" xfId="0" applyFont="1" applyFill="1" applyBorder="1" applyAlignment="1">
      <alignment vertical="top" wrapText="1"/>
    </xf>
    <xf numFmtId="4" fontId="15" fillId="2" borderId="5" xfId="0" applyNumberFormat="1" applyFont="1" applyFill="1" applyBorder="1" applyAlignment="1">
      <alignment horizontal="right" vertical="top" wrapText="1"/>
    </xf>
    <xf numFmtId="4" fontId="14" fillId="2" borderId="10" xfId="0" applyNumberFormat="1" applyFont="1" applyFill="1" applyBorder="1" applyAlignment="1">
      <alignment horizontal="right" vertical="top" wrapText="1"/>
    </xf>
    <xf numFmtId="0" fontId="2" fillId="4" borderId="6" xfId="0" applyFont="1" applyFill="1" applyBorder="1" applyAlignment="1">
      <alignment horizontal="right" vertical="top"/>
    </xf>
    <xf numFmtId="0" fontId="2" fillId="0" borderId="17" xfId="0" applyFont="1" applyFill="1" applyBorder="1" applyAlignment="1">
      <alignment horizontal="center" vertical="top"/>
    </xf>
    <xf numFmtId="4" fontId="2" fillId="4" borderId="17" xfId="0" applyNumberFormat="1" applyFont="1" applyFill="1" applyBorder="1" applyAlignment="1">
      <alignment horizontal="right" vertical="center"/>
    </xf>
    <xf numFmtId="4" fontId="15" fillId="0" borderId="0" xfId="0" applyNumberFormat="1" applyFont="1" applyBorder="1" applyAlignment="1">
      <alignment horizontal="right" vertical="center" wrapText="1"/>
    </xf>
    <xf numFmtId="4" fontId="2" fillId="4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0" fontId="2" fillId="2" borderId="6" xfId="0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4" fontId="2" fillId="2" borderId="21" xfId="0" applyNumberFormat="1" applyFont="1" applyFill="1" applyBorder="1" applyAlignment="1">
      <alignment horizontal="right" vertical="center" wrapText="1"/>
    </xf>
    <xf numFmtId="2" fontId="3" fillId="4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15" fillId="0" borderId="17" xfId="0" applyNumberFormat="1" applyFont="1" applyBorder="1" applyAlignment="1">
      <alignment horizontal="right" vertical="center" wrapText="1"/>
    </xf>
    <xf numFmtId="4" fontId="14" fillId="0" borderId="22" xfId="0" applyNumberFormat="1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right" vertical="center" wrapText="1"/>
    </xf>
    <xf numFmtId="4" fontId="3" fillId="4" borderId="16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top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4" fontId="14" fillId="4" borderId="5" xfId="0" applyNumberFormat="1" applyFont="1" applyFill="1" applyBorder="1" applyAlignment="1">
      <alignment horizontal="center" vertical="center" wrapText="1"/>
    </xf>
    <xf numFmtId="4" fontId="15" fillId="4" borderId="5" xfId="0" applyNumberFormat="1" applyFont="1" applyFill="1" applyBorder="1" applyAlignment="1">
      <alignment horizontal="center" vertical="center" wrapText="1"/>
    </xf>
    <xf numFmtId="4" fontId="15" fillId="4" borderId="5" xfId="0" applyNumberFormat="1" applyFont="1" applyFill="1" applyBorder="1" applyAlignment="1">
      <alignment horizontal="right" vertical="center" wrapText="1"/>
    </xf>
    <xf numFmtId="4" fontId="14" fillId="4" borderId="5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left" vertical="top"/>
    </xf>
    <xf numFmtId="0" fontId="14" fillId="2" borderId="6" xfId="0" applyFont="1" applyFill="1" applyBorder="1" applyAlignment="1">
      <alignment horizontal="center" vertical="top"/>
    </xf>
    <xf numFmtId="0" fontId="14" fillId="2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right" vertical="center" wrapText="1"/>
    </xf>
    <xf numFmtId="4" fontId="15" fillId="0" borderId="5" xfId="0" applyNumberFormat="1" applyFont="1" applyFill="1" applyBorder="1" applyAlignment="1">
      <alignment horizontal="right" vertical="center" wrapText="1"/>
    </xf>
    <xf numFmtId="4" fontId="15" fillId="0" borderId="5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/>
    </xf>
    <xf numFmtId="4" fontId="2" fillId="2" borderId="6" xfId="0" applyNumberFormat="1" applyFont="1" applyFill="1" applyBorder="1" applyAlignment="1">
      <alignment horizontal="right" vertical="center" wrapText="1"/>
    </xf>
    <xf numFmtId="4" fontId="14" fillId="2" borderId="6" xfId="0" applyNumberFormat="1" applyFont="1" applyFill="1" applyBorder="1" applyAlignment="1">
      <alignment horizontal="right" vertical="center" wrapText="1"/>
    </xf>
    <xf numFmtId="4" fontId="15" fillId="2" borderId="6" xfId="0" applyNumberFormat="1" applyFont="1" applyFill="1" applyBorder="1" applyAlignment="1">
      <alignment horizontal="right" vertical="center" wrapText="1"/>
    </xf>
    <xf numFmtId="4" fontId="14" fillId="2" borderId="21" xfId="0" applyNumberFormat="1" applyFont="1" applyFill="1" applyBorder="1" applyAlignment="1">
      <alignment horizontal="right" vertical="center" wrapText="1"/>
    </xf>
    <xf numFmtId="4" fontId="15" fillId="4" borderId="5" xfId="19" applyNumberFormat="1" applyFont="1" applyFill="1" applyBorder="1" applyAlignment="1">
      <alignment horizontal="right" vertical="center" wrapText="1"/>
    </xf>
    <xf numFmtId="4" fontId="2" fillId="2" borderId="17" xfId="0" applyNumberFormat="1" applyFont="1" applyFill="1" applyBorder="1" applyAlignment="1">
      <alignment horizontal="right" vertical="center" wrapText="1"/>
    </xf>
    <xf numFmtId="4" fontId="3" fillId="2" borderId="17" xfId="0" applyNumberFormat="1" applyFont="1" applyFill="1" applyBorder="1" applyAlignment="1">
      <alignment horizontal="right" vertical="center" wrapText="1"/>
    </xf>
    <xf numFmtId="4" fontId="2" fillId="2" borderId="19" xfId="0" applyNumberFormat="1" applyFont="1" applyFill="1" applyBorder="1" applyAlignment="1">
      <alignment horizontal="right" vertical="center" wrapText="1"/>
    </xf>
    <xf numFmtId="4" fontId="2" fillId="4" borderId="1" xfId="0" applyNumberFormat="1" applyFont="1" applyFill="1" applyBorder="1" applyAlignment="1">
      <alignment horizontal="right" vertical="center"/>
    </xf>
    <xf numFmtId="4" fontId="15" fillId="0" borderId="20" xfId="0" applyNumberFormat="1" applyFont="1" applyBorder="1" applyAlignment="1">
      <alignment horizontal="right" vertical="center" wrapText="1"/>
    </xf>
    <xf numFmtId="4" fontId="12" fillId="4" borderId="23" xfId="0" applyNumberFormat="1" applyFont="1" applyFill="1" applyBorder="1" applyAlignment="1">
      <alignment horizontal="right" vertical="top" wrapText="1"/>
    </xf>
    <xf numFmtId="43" fontId="12" fillId="4" borderId="23" xfId="19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/>
    </xf>
    <xf numFmtId="0" fontId="5" fillId="2" borderId="8" xfId="0" applyFont="1" applyFill="1" applyBorder="1" applyAlignment="1">
      <alignment vertical="top"/>
    </xf>
    <xf numFmtId="0" fontId="5" fillId="2" borderId="17" xfId="0" applyFont="1" applyFill="1" applyBorder="1" applyAlignment="1">
      <alignment vertical="top"/>
    </xf>
    <xf numFmtId="0" fontId="5" fillId="4" borderId="1" xfId="0" applyFont="1" applyFill="1" applyBorder="1" applyAlignment="1">
      <alignment horizontal="left" vertical="top"/>
    </xf>
    <xf numFmtId="10" fontId="5" fillId="4" borderId="6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vertical="top"/>
    </xf>
    <xf numFmtId="0" fontId="5" fillId="2" borderId="6" xfId="0" applyFont="1" applyFill="1" applyBorder="1" applyAlignment="1">
      <alignment vertical="top"/>
    </xf>
    <xf numFmtId="0" fontId="5" fillId="4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4" fontId="5" fillId="2" borderId="19" xfId="0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4" fontId="5" fillId="2" borderId="8" xfId="0" applyNumberFormat="1" applyFont="1" applyFill="1" applyBorder="1" applyAlignment="1">
      <alignment horizontal="right" vertical="center"/>
    </xf>
    <xf numFmtId="4" fontId="5" fillId="4" borderId="20" xfId="0" applyNumberFormat="1" applyFont="1" applyFill="1" applyBorder="1" applyAlignment="1">
      <alignment horizontal="right" vertical="center"/>
    </xf>
    <xf numFmtId="4" fontId="5" fillId="4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4" fontId="5" fillId="4" borderId="21" xfId="0" applyNumberFormat="1" applyFont="1" applyFill="1" applyBorder="1" applyAlignment="1">
      <alignment horizontal="right" vertical="center"/>
    </xf>
    <xf numFmtId="4" fontId="5" fillId="2" borderId="20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4" fontId="5" fillId="7" borderId="1" xfId="0" applyNumberFormat="1" applyFont="1" applyFill="1" applyBorder="1" applyAlignment="1">
      <alignment horizontal="right" vertical="center"/>
    </xf>
    <xf numFmtId="4" fontId="5" fillId="7" borderId="2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5" fillId="0" borderId="5" xfId="0" applyFont="1" applyBorder="1" applyAlignment="1">
      <alignment horizontal="center" vertical="top" wrapText="1"/>
    </xf>
    <xf numFmtId="2" fontId="15" fillId="0" borderId="5" xfId="0" applyNumberFormat="1" applyFont="1" applyBorder="1" applyAlignment="1">
      <alignment horizontal="right" vertical="top" wrapText="1"/>
    </xf>
    <xf numFmtId="4" fontId="15" fillId="0" borderId="5" xfId="0" applyNumberFormat="1" applyFont="1" applyBorder="1" applyAlignment="1">
      <alignment horizontal="right" vertical="top" wrapText="1"/>
    </xf>
    <xf numFmtId="4" fontId="14" fillId="0" borderId="5" xfId="0" applyNumberFormat="1" applyFont="1" applyBorder="1" applyAlignment="1">
      <alignment horizontal="right" vertical="top" wrapText="1"/>
    </xf>
    <xf numFmtId="4" fontId="15" fillId="0" borderId="5" xfId="0" applyNumberFormat="1" applyFont="1" applyBorder="1" applyAlignment="1">
      <alignment horizontal="right" vertical="center" wrapText="1"/>
    </xf>
    <xf numFmtId="4" fontId="14" fillId="0" borderId="5" xfId="0" applyNumberFormat="1" applyFont="1" applyBorder="1" applyAlignment="1">
      <alignment horizontal="right"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top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4" fontId="14" fillId="4" borderId="14" xfId="0" applyNumberFormat="1" applyFont="1" applyFill="1" applyBorder="1" applyAlignment="1">
      <alignment horizontal="center" vertical="center" wrapText="1"/>
    </xf>
    <xf numFmtId="4" fontId="15" fillId="4" borderId="14" xfId="0" applyNumberFormat="1" applyFont="1" applyFill="1" applyBorder="1" applyAlignment="1">
      <alignment horizontal="right" vertical="center" wrapText="1"/>
    </xf>
    <xf numFmtId="4" fontId="15" fillId="4" borderId="14" xfId="19" applyNumberFormat="1" applyFont="1" applyFill="1" applyBorder="1" applyAlignment="1">
      <alignment horizontal="right" vertical="center" wrapText="1"/>
    </xf>
    <xf numFmtId="4" fontId="14" fillId="4" borderId="14" xfId="0" applyNumberFormat="1" applyFont="1" applyFill="1" applyBorder="1" applyAlignment="1">
      <alignment horizontal="right" vertical="center" wrapText="1"/>
    </xf>
    <xf numFmtId="4" fontId="15" fillId="0" borderId="14" xfId="0" applyNumberFormat="1" applyFont="1" applyFill="1" applyBorder="1" applyAlignment="1">
      <alignment horizontal="center" vertical="center" wrapText="1"/>
    </xf>
    <xf numFmtId="4" fontId="15" fillId="0" borderId="14" xfId="0" applyNumberFormat="1" applyFont="1" applyFill="1" applyBorder="1" applyAlignment="1">
      <alignment horizontal="right" vertical="center" wrapText="1"/>
    </xf>
    <xf numFmtId="4" fontId="15" fillId="0" borderId="8" xfId="0" applyNumberFormat="1" applyFont="1" applyBorder="1" applyAlignment="1">
      <alignment horizontal="center" vertical="center" wrapText="1"/>
    </xf>
    <xf numFmtId="4" fontId="15" fillId="0" borderId="19" xfId="0" applyNumberFormat="1" applyFont="1" applyBorder="1" applyAlignment="1">
      <alignment horizontal="right" vertical="center" wrapText="1"/>
    </xf>
    <xf numFmtId="4" fontId="15" fillId="0" borderId="14" xfId="0" applyNumberFormat="1" applyFont="1" applyBorder="1" applyAlignment="1">
      <alignment horizontal="right" vertical="center" wrapText="1"/>
    </xf>
    <xf numFmtId="4" fontId="2" fillId="4" borderId="8" xfId="0" applyNumberFormat="1" applyFont="1" applyFill="1" applyBorder="1" applyAlignment="1">
      <alignment horizontal="right" vertical="center"/>
    </xf>
    <xf numFmtId="4" fontId="15" fillId="0" borderId="7" xfId="0" applyNumberFormat="1" applyFont="1" applyBorder="1" applyAlignment="1">
      <alignment horizontal="right" vertical="center" wrapText="1"/>
    </xf>
    <xf numFmtId="0" fontId="15" fillId="0" borderId="24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top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0" fontId="15" fillId="0" borderId="14" xfId="0" applyFont="1" applyFill="1" applyBorder="1" applyAlignment="1">
      <alignment horizontal="left" vertical="center" wrapText="1"/>
    </xf>
    <xf numFmtId="4" fontId="14" fillId="0" borderId="12" xfId="0" applyNumberFormat="1" applyFont="1" applyFill="1" applyBorder="1" applyAlignment="1">
      <alignment horizontal="right" vertical="center" wrapText="1"/>
    </xf>
    <xf numFmtId="0" fontId="14" fillId="2" borderId="8" xfId="0" applyFont="1" applyFill="1" applyBorder="1" applyAlignment="1">
      <alignment horizontal="left" vertical="top"/>
    </xf>
    <xf numFmtId="0" fontId="14" fillId="2" borderId="17" xfId="0" applyFont="1" applyFill="1" applyBorder="1" applyAlignment="1">
      <alignment horizontal="center" vertical="top"/>
    </xf>
    <xf numFmtId="0" fontId="14" fillId="2" borderId="17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right" vertical="center" wrapText="1"/>
    </xf>
    <xf numFmtId="4" fontId="14" fillId="2" borderId="17" xfId="0" applyNumberFormat="1" applyFont="1" applyFill="1" applyBorder="1" applyAlignment="1">
      <alignment horizontal="right" vertical="center" wrapText="1"/>
    </xf>
    <xf numFmtId="4" fontId="15" fillId="2" borderId="17" xfId="0" applyNumberFormat="1" applyFont="1" applyFill="1" applyBorder="1" applyAlignment="1">
      <alignment horizontal="right" vertical="center" wrapText="1"/>
    </xf>
    <xf numFmtId="4" fontId="14" fillId="2" borderId="22" xfId="0" applyNumberFormat="1" applyFont="1" applyFill="1" applyBorder="1" applyAlignment="1">
      <alignment horizontal="right" vertical="center" wrapText="1"/>
    </xf>
    <xf numFmtId="0" fontId="15" fillId="0" borderId="25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center" vertical="center" wrapText="1"/>
    </xf>
    <xf numFmtId="4" fontId="15" fillId="0" borderId="7" xfId="0" applyNumberFormat="1" applyFont="1" applyFill="1" applyBorder="1" applyAlignment="1">
      <alignment horizontal="center" vertical="center" wrapText="1"/>
    </xf>
    <xf numFmtId="4" fontId="15" fillId="0" borderId="7" xfId="0" applyNumberFormat="1" applyFont="1" applyFill="1" applyBorder="1" applyAlignment="1">
      <alignment horizontal="right" vertical="center" wrapText="1"/>
    </xf>
    <xf numFmtId="4" fontId="15" fillId="0" borderId="7" xfId="19" applyNumberFormat="1" applyFont="1" applyFill="1" applyBorder="1" applyAlignment="1">
      <alignment horizontal="right" vertical="center" wrapText="1"/>
    </xf>
    <xf numFmtId="4" fontId="14" fillId="0" borderId="7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4" fillId="6" borderId="1" xfId="0" applyFont="1" applyFill="1" applyBorder="1" applyAlignment="1">
      <alignment horizontal="left" vertical="top" wrapText="1"/>
    </xf>
    <xf numFmtId="0" fontId="14" fillId="6" borderId="6" xfId="0" applyFont="1" applyFill="1" applyBorder="1" applyAlignment="1">
      <alignment horizontal="left" vertical="top" wrapText="1"/>
    </xf>
    <xf numFmtId="0" fontId="14" fillId="6" borderId="2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left" vertical="top" wrapText="1"/>
    </xf>
    <xf numFmtId="0" fontId="14" fillId="2" borderId="2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0" fontId="3" fillId="0" borderId="2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Alignment="1">
      <alignment horizontal="right" vertical="center"/>
    </xf>
  </cellXfs>
  <cellStyles count="7">
    <cellStyle name="Normal" xfId="0"/>
    <cellStyle name="Currency" xfId="15"/>
    <cellStyle name="Currency [0]" xfId="16"/>
    <cellStyle name="Normal_mascara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2</xdr:col>
      <xdr:colOff>95250</xdr:colOff>
      <xdr:row>3</xdr:row>
      <xdr:rowOff>0</xdr:rowOff>
    </xdr:to>
    <xdr:pic>
      <xdr:nvPicPr>
        <xdr:cNvPr id="1" name="Picture 1" descr="Logo da empre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3619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workbookViewId="0" topLeftCell="H90">
      <selection activeCell="O112" sqref="O112"/>
    </sheetView>
  </sheetViews>
  <sheetFormatPr defaultColWidth="9.140625" defaultRowHeight="12.75"/>
  <cols>
    <col min="1" max="1" width="17.7109375" style="8" customWidth="1"/>
    <col min="2" max="2" width="36.00390625" style="8" customWidth="1"/>
    <col min="3" max="3" width="8.57421875" style="88" bestFit="1" customWidth="1"/>
    <col min="4" max="4" width="6.28125" style="88" bestFit="1" customWidth="1"/>
    <col min="5" max="5" width="12.00390625" style="97" customWidth="1"/>
    <col min="6" max="6" width="12.00390625" style="8" customWidth="1"/>
    <col min="7" max="7" width="13.00390625" style="8" customWidth="1"/>
    <col min="8" max="8" width="12.00390625" style="8" customWidth="1"/>
    <col min="9" max="9" width="12.7109375" style="8" customWidth="1"/>
    <col min="10" max="10" width="13.57421875" style="8" customWidth="1"/>
    <col min="11" max="11" width="12.57421875" style="8" customWidth="1"/>
    <col min="12" max="12" width="12.28125" style="21" bestFit="1" customWidth="1"/>
    <col min="13" max="13" width="13.7109375" style="8" customWidth="1"/>
    <col min="14" max="14" width="20.8515625" style="8" customWidth="1"/>
    <col min="15" max="27" width="10.28125" style="8" customWidth="1"/>
    <col min="28" max="33" width="3.28125" style="8" customWidth="1"/>
    <col min="34" max="16384" width="34.00390625" style="8" customWidth="1"/>
  </cols>
  <sheetData>
    <row r="1" spans="1:13" ht="18">
      <c r="A1" s="232"/>
      <c r="B1" s="233" t="s">
        <v>0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18">
      <c r="A2" s="232"/>
      <c r="B2" s="233" t="s">
        <v>81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3" ht="12.75">
      <c r="A3" s="9"/>
      <c r="B3" s="9"/>
      <c r="C3" s="10"/>
      <c r="D3" s="10"/>
      <c r="E3" s="89"/>
      <c r="F3" s="11"/>
      <c r="G3" s="11"/>
      <c r="H3" s="11"/>
      <c r="I3" s="11"/>
      <c r="J3" s="11"/>
      <c r="K3" s="11"/>
      <c r="L3" s="51" t="s">
        <v>1</v>
      </c>
      <c r="M3" s="52">
        <v>40280</v>
      </c>
    </row>
    <row r="4" spans="1:13" ht="12.75">
      <c r="A4" s="9"/>
      <c r="B4" s="9"/>
      <c r="C4" s="10"/>
      <c r="D4" s="10"/>
      <c r="E4" s="89"/>
      <c r="F4" s="11"/>
      <c r="G4" s="11"/>
      <c r="H4" s="11"/>
      <c r="I4" s="11"/>
      <c r="J4" s="11"/>
      <c r="K4" s="11"/>
      <c r="L4" s="12"/>
      <c r="M4" s="50"/>
    </row>
    <row r="5" spans="1:13" ht="12.75">
      <c r="A5" s="49" t="s">
        <v>2</v>
      </c>
      <c r="B5" s="227" t="s">
        <v>3</v>
      </c>
      <c r="C5" s="227"/>
      <c r="D5" s="227"/>
      <c r="E5" s="227"/>
      <c r="F5" s="227"/>
      <c r="G5" s="227"/>
      <c r="H5" s="234" t="s">
        <v>4</v>
      </c>
      <c r="I5" s="234"/>
      <c r="J5" s="234"/>
      <c r="K5" s="234"/>
      <c r="L5" s="234"/>
      <c r="M5" s="234"/>
    </row>
    <row r="6" spans="1:13" ht="12.75">
      <c r="A6" s="49" t="s">
        <v>5</v>
      </c>
      <c r="B6" s="227" t="s">
        <v>6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</row>
    <row r="7" spans="1:13" ht="12.75">
      <c r="A7" s="49" t="s">
        <v>7</v>
      </c>
      <c r="B7" s="227" t="s">
        <v>8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</row>
    <row r="8" spans="1:13" ht="12.75">
      <c r="A8" s="49" t="s">
        <v>119</v>
      </c>
      <c r="B8" s="227" t="s">
        <v>118</v>
      </c>
      <c r="C8" s="227"/>
      <c r="D8" s="227"/>
      <c r="E8" s="227"/>
      <c r="F8" s="227"/>
      <c r="G8" s="227"/>
      <c r="H8" s="227"/>
      <c r="I8" s="227"/>
      <c r="J8" s="48"/>
      <c r="K8" s="48"/>
      <c r="L8" s="48"/>
      <c r="M8" s="48"/>
    </row>
    <row r="9" spans="1:13" ht="12.75">
      <c r="A9" s="49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 ht="12.75">
      <c r="A10" s="220" t="s">
        <v>145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</row>
    <row r="11" spans="1:13" ht="12.75" customHeight="1">
      <c r="A11" s="30"/>
      <c r="B11" s="30"/>
      <c r="C11" s="79"/>
      <c r="D11" s="79"/>
      <c r="E11" s="79"/>
      <c r="F11" s="30"/>
      <c r="G11" s="30"/>
      <c r="H11" s="30"/>
      <c r="I11" s="30"/>
      <c r="J11" s="30"/>
      <c r="K11" s="30"/>
      <c r="L11" s="30"/>
      <c r="M11" s="30"/>
    </row>
    <row r="12" spans="1:13" ht="36" customHeight="1">
      <c r="A12" s="45" t="s">
        <v>9</v>
      </c>
      <c r="B12" s="45" t="s">
        <v>10</v>
      </c>
      <c r="C12" s="46" t="s">
        <v>11</v>
      </c>
      <c r="D12" s="46" t="s">
        <v>12</v>
      </c>
      <c r="E12" s="46" t="s">
        <v>13</v>
      </c>
      <c r="F12" s="46" t="s">
        <v>14</v>
      </c>
      <c r="G12" s="46" t="s">
        <v>15</v>
      </c>
      <c r="H12" s="46" t="s">
        <v>16</v>
      </c>
      <c r="I12" s="46" t="s">
        <v>17</v>
      </c>
      <c r="J12" s="46" t="s">
        <v>18</v>
      </c>
      <c r="K12" s="46" t="s">
        <v>19</v>
      </c>
      <c r="L12" s="46" t="s">
        <v>20</v>
      </c>
      <c r="M12" s="47" t="s">
        <v>21</v>
      </c>
    </row>
    <row r="13" spans="1:13" ht="11.25" customHeight="1">
      <c r="A13" s="228"/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</row>
    <row r="14" spans="1:13" ht="11.25" customHeight="1">
      <c r="A14" s="53" t="s">
        <v>31</v>
      </c>
      <c r="B14" s="54" t="s">
        <v>32</v>
      </c>
      <c r="C14" s="80"/>
      <c r="D14" s="80"/>
      <c r="E14" s="80"/>
      <c r="F14" s="55"/>
      <c r="G14" s="56"/>
      <c r="H14" s="55"/>
      <c r="I14" s="56"/>
      <c r="J14" s="55"/>
      <c r="K14" s="56"/>
      <c r="L14" s="55"/>
      <c r="M14" s="57"/>
    </row>
    <row r="15" spans="1:13" ht="11.25" customHeight="1">
      <c r="A15" s="58" t="s">
        <v>33</v>
      </c>
      <c r="B15" s="59" t="s">
        <v>34</v>
      </c>
      <c r="C15" s="81"/>
      <c r="D15" s="81"/>
      <c r="E15" s="81"/>
      <c r="F15" s="60"/>
      <c r="G15" s="61"/>
      <c r="H15" s="60"/>
      <c r="I15" s="61"/>
      <c r="J15" s="60"/>
      <c r="K15" s="61"/>
      <c r="L15" s="60"/>
      <c r="M15" s="62"/>
    </row>
    <row r="16" spans="1:13" ht="22.5" customHeight="1">
      <c r="A16" s="6" t="s">
        <v>65</v>
      </c>
      <c r="B16" s="6" t="s">
        <v>66</v>
      </c>
      <c r="C16" s="23" t="s">
        <v>22</v>
      </c>
      <c r="D16" s="23" t="s">
        <v>55</v>
      </c>
      <c r="E16" s="77">
        <v>0.4</v>
      </c>
      <c r="F16" s="72">
        <v>133.5</v>
      </c>
      <c r="G16" s="72">
        <f>E16*F16</f>
        <v>53.400000000000006</v>
      </c>
      <c r="H16" s="26">
        <v>51</v>
      </c>
      <c r="I16" s="72">
        <f>E16*H16</f>
        <v>20.400000000000002</v>
      </c>
      <c r="J16" s="72">
        <v>38</v>
      </c>
      <c r="K16" s="70">
        <f>J16*E16</f>
        <v>15.200000000000001</v>
      </c>
      <c r="L16" s="72">
        <f>F16+H16+J16</f>
        <v>222.5</v>
      </c>
      <c r="M16" s="73">
        <f>E16*L16</f>
        <v>89</v>
      </c>
    </row>
    <row r="17" spans="1:13" ht="25.5" customHeight="1">
      <c r="A17" s="17" t="s">
        <v>36</v>
      </c>
      <c r="B17" s="18" t="s">
        <v>93</v>
      </c>
      <c r="C17" s="23" t="s">
        <v>22</v>
      </c>
      <c r="D17" s="19" t="s">
        <v>44</v>
      </c>
      <c r="E17" s="78">
        <v>10.2</v>
      </c>
      <c r="F17" s="76">
        <v>0</v>
      </c>
      <c r="G17" s="72">
        <f>E17*F17</f>
        <v>0</v>
      </c>
      <c r="H17" s="26">
        <v>6.5</v>
      </c>
      <c r="I17" s="72">
        <f>E17*H17</f>
        <v>66.3</v>
      </c>
      <c r="J17" s="72">
        <v>0</v>
      </c>
      <c r="K17" s="70">
        <f>J17*E17</f>
        <v>0</v>
      </c>
      <c r="L17" s="72">
        <f>F17+H17+J17</f>
        <v>6.5</v>
      </c>
      <c r="M17" s="73">
        <f>E17*L17</f>
        <v>66.3</v>
      </c>
    </row>
    <row r="18" spans="1:13" ht="15" customHeight="1">
      <c r="A18" s="6" t="s">
        <v>94</v>
      </c>
      <c r="B18" s="27" t="s">
        <v>87</v>
      </c>
      <c r="C18" s="126" t="s">
        <v>22</v>
      </c>
      <c r="D18" s="23" t="s">
        <v>44</v>
      </c>
      <c r="E18" s="77">
        <v>32.51</v>
      </c>
      <c r="F18" s="98">
        <v>0</v>
      </c>
      <c r="G18" s="72">
        <f>E18*F18</f>
        <v>0</v>
      </c>
      <c r="H18" s="98">
        <v>1.62</v>
      </c>
      <c r="I18" s="72">
        <f>E18*H18</f>
        <v>52.6662</v>
      </c>
      <c r="J18" s="72">
        <v>0</v>
      </c>
      <c r="K18" s="70">
        <f>J18*E18</f>
        <v>0</v>
      </c>
      <c r="L18" s="72">
        <f>F18+H18+J18</f>
        <v>1.62</v>
      </c>
      <c r="M18" s="73">
        <f>E18*L18</f>
        <v>52.6662</v>
      </c>
    </row>
    <row r="19" spans="1:13" ht="24" customHeight="1">
      <c r="A19" s="6" t="s">
        <v>95</v>
      </c>
      <c r="B19" s="6" t="s">
        <v>88</v>
      </c>
      <c r="C19" s="126" t="s">
        <v>22</v>
      </c>
      <c r="D19" s="23" t="s">
        <v>43</v>
      </c>
      <c r="E19" s="77">
        <v>50</v>
      </c>
      <c r="F19" s="98">
        <v>0</v>
      </c>
      <c r="G19" s="72">
        <f>E19*F19</f>
        <v>0</v>
      </c>
      <c r="H19" s="98">
        <v>2.7</v>
      </c>
      <c r="I19" s="72">
        <f>E19*H19</f>
        <v>135</v>
      </c>
      <c r="J19" s="72">
        <v>0</v>
      </c>
      <c r="K19" s="70">
        <f>J19*E19</f>
        <v>0</v>
      </c>
      <c r="L19" s="72">
        <f>F19+H19+J19</f>
        <v>2.7</v>
      </c>
      <c r="M19" s="73">
        <f>E19*L19</f>
        <v>135</v>
      </c>
    </row>
    <row r="20" spans="1:13" ht="13.5" customHeight="1">
      <c r="A20" s="6" t="s">
        <v>96</v>
      </c>
      <c r="B20" s="6" t="s">
        <v>89</v>
      </c>
      <c r="C20" s="126" t="s">
        <v>22</v>
      </c>
      <c r="D20" s="23" t="s">
        <v>43</v>
      </c>
      <c r="E20" s="77">
        <v>47.5</v>
      </c>
      <c r="F20" s="98">
        <v>0</v>
      </c>
      <c r="G20" s="72">
        <f>E20*F20</f>
        <v>0</v>
      </c>
      <c r="H20" s="98">
        <v>2.7</v>
      </c>
      <c r="I20" s="72">
        <f>E20*H20</f>
        <v>128.25</v>
      </c>
      <c r="J20" s="72">
        <v>0</v>
      </c>
      <c r="K20" s="70">
        <f>J20*E20</f>
        <v>0</v>
      </c>
      <c r="L20" s="72">
        <f>F20+H20+J20</f>
        <v>2.7</v>
      </c>
      <c r="M20" s="73">
        <f>E20*L20</f>
        <v>128.25</v>
      </c>
    </row>
    <row r="21" spans="1:13" ht="12.75">
      <c r="A21" s="63"/>
      <c r="B21" s="64"/>
      <c r="C21" s="99"/>
      <c r="D21" s="82"/>
      <c r="E21" s="74" t="s">
        <v>120</v>
      </c>
      <c r="F21" s="150"/>
      <c r="G21" s="151">
        <v>53.4</v>
      </c>
      <c r="H21" s="150"/>
      <c r="I21" s="151">
        <f>SUM(I16:I20)</f>
        <v>402.6162</v>
      </c>
      <c r="J21" s="150"/>
      <c r="K21" s="151">
        <v>15.2</v>
      </c>
      <c r="L21" s="74"/>
      <c r="M21" s="75">
        <f>SUM(M16:M20)</f>
        <v>471.2162</v>
      </c>
    </row>
    <row r="22" spans="1:13" ht="12.75">
      <c r="A22" s="63"/>
      <c r="B22" s="65"/>
      <c r="C22" s="83"/>
      <c r="D22" s="83"/>
      <c r="E22" s="83"/>
      <c r="F22" s="66"/>
      <c r="G22" s="67"/>
      <c r="H22" s="68"/>
      <c r="I22" s="67"/>
      <c r="J22" s="68"/>
      <c r="K22" s="67"/>
      <c r="L22" s="66"/>
      <c r="M22" s="69"/>
    </row>
    <row r="23" spans="1:13" ht="12.75">
      <c r="A23" s="53" t="s">
        <v>37</v>
      </c>
      <c r="B23" s="54" t="s">
        <v>38</v>
      </c>
      <c r="C23" s="55"/>
      <c r="D23" s="55"/>
      <c r="E23" s="55"/>
      <c r="F23" s="55"/>
      <c r="G23" s="56"/>
      <c r="H23" s="55"/>
      <c r="I23" s="56"/>
      <c r="J23" s="55"/>
      <c r="K23" s="56"/>
      <c r="L23" s="55"/>
      <c r="M23" s="57"/>
    </row>
    <row r="24" spans="1:13" ht="12.75">
      <c r="A24" s="58" t="s">
        <v>67</v>
      </c>
      <c r="B24" s="101" t="s">
        <v>124</v>
      </c>
      <c r="C24" s="102"/>
      <c r="D24" s="102"/>
      <c r="E24" s="102"/>
      <c r="F24" s="102"/>
      <c r="G24" s="103"/>
      <c r="H24" s="102"/>
      <c r="I24" s="103"/>
      <c r="J24" s="102"/>
      <c r="K24" s="103"/>
      <c r="L24" s="102"/>
      <c r="M24" s="104"/>
    </row>
    <row r="25" spans="1:13" s="20" customFormat="1" ht="24" customHeight="1">
      <c r="A25" s="6" t="s">
        <v>68</v>
      </c>
      <c r="B25" s="6" t="s">
        <v>121</v>
      </c>
      <c r="C25" s="23" t="s">
        <v>22</v>
      </c>
      <c r="D25" s="23" t="s">
        <v>29</v>
      </c>
      <c r="E25" s="77">
        <v>15.33</v>
      </c>
      <c r="F25" s="72">
        <v>5</v>
      </c>
      <c r="G25" s="72">
        <f>E25*F25</f>
        <v>76.65</v>
      </c>
      <c r="H25" s="72">
        <v>0.35</v>
      </c>
      <c r="I25" s="72">
        <f>E25*H25</f>
        <v>5.3655</v>
      </c>
      <c r="J25" s="72">
        <v>5.45</v>
      </c>
      <c r="K25" s="70">
        <f>J25*E25</f>
        <v>83.5485</v>
      </c>
      <c r="L25" s="72">
        <f>F25+H25+J25</f>
        <v>10.8</v>
      </c>
      <c r="M25" s="73">
        <f>E25*L25</f>
        <v>165.56400000000002</v>
      </c>
    </row>
    <row r="26" spans="1:13" s="20" customFormat="1" ht="33" customHeight="1">
      <c r="A26" s="6" t="s">
        <v>69</v>
      </c>
      <c r="B26" s="6" t="s">
        <v>122</v>
      </c>
      <c r="C26" s="23" t="s">
        <v>22</v>
      </c>
      <c r="D26" s="23" t="s">
        <v>29</v>
      </c>
      <c r="E26" s="77">
        <v>15.33</v>
      </c>
      <c r="F26" s="72">
        <v>9.75</v>
      </c>
      <c r="G26" s="72">
        <f>E26*F26</f>
        <v>149.4675</v>
      </c>
      <c r="H26" s="72">
        <v>15.8</v>
      </c>
      <c r="I26" s="72">
        <f>E26*H26</f>
        <v>242.214</v>
      </c>
      <c r="J26" s="72">
        <v>0</v>
      </c>
      <c r="K26" s="70">
        <f>J26*E26</f>
        <v>0</v>
      </c>
      <c r="L26" s="72">
        <f>F26+H26+J26</f>
        <v>25.55</v>
      </c>
      <c r="M26" s="73">
        <f>E26*L26</f>
        <v>391.6815</v>
      </c>
    </row>
    <row r="27" spans="1:13" ht="33.75" customHeight="1">
      <c r="A27" s="7" t="s">
        <v>97</v>
      </c>
      <c r="B27" s="7" t="s">
        <v>123</v>
      </c>
      <c r="C27" s="127" t="s">
        <v>22</v>
      </c>
      <c r="D27" s="127" t="s">
        <v>29</v>
      </c>
      <c r="E27" s="77">
        <v>1.22</v>
      </c>
      <c r="F27" s="26">
        <v>0</v>
      </c>
      <c r="G27" s="26">
        <f>F27*E27</f>
        <v>0</v>
      </c>
      <c r="H27" s="26">
        <v>15.8</v>
      </c>
      <c r="I27" s="26">
        <f>H27*E27</f>
        <v>19.276</v>
      </c>
      <c r="J27" s="26">
        <v>0</v>
      </c>
      <c r="K27" s="70">
        <f>J27*E27</f>
        <v>0</v>
      </c>
      <c r="L27" s="26">
        <f>J27+H27+F27</f>
        <v>15.8</v>
      </c>
      <c r="M27" s="71">
        <f>L27*E27</f>
        <v>19.276</v>
      </c>
    </row>
    <row r="28" spans="1:14" ht="12.75">
      <c r="A28" s="63"/>
      <c r="B28" s="64"/>
      <c r="C28" s="99"/>
      <c r="D28" s="82"/>
      <c r="E28" s="74" t="s">
        <v>120</v>
      </c>
      <c r="F28" s="150"/>
      <c r="G28" s="151">
        <f>SUM(G25:G27)</f>
        <v>226.1175</v>
      </c>
      <c r="H28" s="150"/>
      <c r="I28" s="151">
        <f>SUM(I25:I27)</f>
        <v>266.8555</v>
      </c>
      <c r="J28" s="150"/>
      <c r="K28" s="151">
        <v>83.55</v>
      </c>
      <c r="L28" s="74"/>
      <c r="M28" s="75">
        <f>SUM(M25:M27)</f>
        <v>576.5215</v>
      </c>
      <c r="N28" s="24"/>
    </row>
    <row r="29" spans="1:13" ht="12.75">
      <c r="A29" s="105"/>
      <c r="B29" s="66"/>
      <c r="C29" s="106"/>
      <c r="D29" s="83"/>
      <c r="E29" s="107"/>
      <c r="F29" s="107"/>
      <c r="G29" s="108"/>
      <c r="H29" s="109"/>
      <c r="I29" s="108"/>
      <c r="J29" s="109"/>
      <c r="K29" s="108"/>
      <c r="L29" s="109"/>
      <c r="M29" s="110"/>
    </row>
    <row r="30" spans="1:13" ht="12.75">
      <c r="A30" s="53" t="s">
        <v>24</v>
      </c>
      <c r="B30" s="221" t="s">
        <v>25</v>
      </c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3"/>
    </row>
    <row r="31" spans="1:13" ht="12.75">
      <c r="A31" s="58" t="s">
        <v>125</v>
      </c>
      <c r="B31" s="224" t="s">
        <v>126</v>
      </c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6"/>
    </row>
    <row r="32" spans="1:15" ht="26.25" customHeight="1">
      <c r="A32" s="22" t="s">
        <v>49</v>
      </c>
      <c r="B32" s="22" t="s">
        <v>135</v>
      </c>
      <c r="C32" s="23" t="s">
        <v>22</v>
      </c>
      <c r="D32" s="23" t="s">
        <v>29</v>
      </c>
      <c r="E32" s="77">
        <v>1.22</v>
      </c>
      <c r="F32" s="26">
        <v>245</v>
      </c>
      <c r="G32" s="26">
        <f>F32*E32</f>
        <v>298.9</v>
      </c>
      <c r="H32" s="26">
        <v>13.6</v>
      </c>
      <c r="I32" s="26">
        <f>H32*E32</f>
        <v>16.592</v>
      </c>
      <c r="J32" s="26">
        <v>0</v>
      </c>
      <c r="K32" s="70">
        <f>J32*E32</f>
        <v>0</v>
      </c>
      <c r="L32" s="26">
        <f>J32+H32+F32</f>
        <v>258.6</v>
      </c>
      <c r="M32" s="71">
        <f>L32*E32</f>
        <v>315.492</v>
      </c>
      <c r="N32" s="24"/>
      <c r="O32" s="24"/>
    </row>
    <row r="33" spans="1:13" ht="31.5" customHeight="1">
      <c r="A33" s="22" t="s">
        <v>50</v>
      </c>
      <c r="B33" s="22" t="s">
        <v>48</v>
      </c>
      <c r="C33" s="23" t="s">
        <v>22</v>
      </c>
      <c r="D33" s="23" t="s">
        <v>27</v>
      </c>
      <c r="E33" s="77">
        <v>19.5</v>
      </c>
      <c r="F33" s="26">
        <v>7.2</v>
      </c>
      <c r="G33" s="26">
        <f>F33*E33</f>
        <v>140.4</v>
      </c>
      <c r="H33" s="26">
        <v>0.45</v>
      </c>
      <c r="I33" s="26">
        <f>H33*E33</f>
        <v>8.775</v>
      </c>
      <c r="J33" s="26">
        <v>0</v>
      </c>
      <c r="K33" s="70">
        <f>J33*E33</f>
        <v>0</v>
      </c>
      <c r="L33" s="26">
        <f>J33+H33+F33</f>
        <v>7.65</v>
      </c>
      <c r="M33" s="71">
        <f>L33*E33</f>
        <v>149.175</v>
      </c>
    </row>
    <row r="34" spans="1:13" ht="31.5" customHeight="1">
      <c r="A34" s="22" t="s">
        <v>51</v>
      </c>
      <c r="B34" s="22" t="s">
        <v>26</v>
      </c>
      <c r="C34" s="23" t="s">
        <v>22</v>
      </c>
      <c r="D34" s="23" t="s">
        <v>27</v>
      </c>
      <c r="E34" s="77">
        <v>48</v>
      </c>
      <c r="F34" s="26">
        <v>5.9</v>
      </c>
      <c r="G34" s="26">
        <f>F34*E34</f>
        <v>283.20000000000005</v>
      </c>
      <c r="H34" s="26">
        <v>0.5</v>
      </c>
      <c r="I34" s="26">
        <f>H34*E34</f>
        <v>24</v>
      </c>
      <c r="J34" s="26">
        <v>0</v>
      </c>
      <c r="K34" s="70">
        <f>J34*E34</f>
        <v>0</v>
      </c>
      <c r="L34" s="26">
        <f>J34+H34+F34</f>
        <v>6.4</v>
      </c>
      <c r="M34" s="71">
        <f>L34*E34</f>
        <v>307.20000000000005</v>
      </c>
    </row>
    <row r="35" spans="1:13" ht="27" customHeight="1">
      <c r="A35" s="22" t="s">
        <v>52</v>
      </c>
      <c r="B35" s="22" t="s">
        <v>28</v>
      </c>
      <c r="C35" s="23" t="s">
        <v>22</v>
      </c>
      <c r="D35" s="23" t="s">
        <v>23</v>
      </c>
      <c r="E35" s="77">
        <v>11.2</v>
      </c>
      <c r="F35" s="26">
        <v>14.39</v>
      </c>
      <c r="G35" s="26">
        <f>F35*E35</f>
        <v>161.168</v>
      </c>
      <c r="H35" s="26">
        <v>13.4</v>
      </c>
      <c r="I35" s="26">
        <f>H35*E35</f>
        <v>150.07999999999998</v>
      </c>
      <c r="J35" s="26">
        <v>0</v>
      </c>
      <c r="K35" s="70">
        <f>J35*E35</f>
        <v>0</v>
      </c>
      <c r="L35" s="26">
        <f>J35+H35+F35</f>
        <v>27.79</v>
      </c>
      <c r="M35" s="71">
        <f>L35*E35</f>
        <v>311.248</v>
      </c>
    </row>
    <row r="36" spans="1:13" ht="13.5" customHeight="1">
      <c r="A36" s="7" t="s">
        <v>53</v>
      </c>
      <c r="B36" s="7" t="s">
        <v>108</v>
      </c>
      <c r="C36" s="127" t="s">
        <v>22</v>
      </c>
      <c r="D36" s="127" t="s">
        <v>29</v>
      </c>
      <c r="E36" s="77">
        <v>0.12</v>
      </c>
      <c r="F36" s="26">
        <v>66.5</v>
      </c>
      <c r="G36" s="26">
        <f>F36*E36</f>
        <v>7.9799999999999995</v>
      </c>
      <c r="H36" s="26">
        <v>10.5</v>
      </c>
      <c r="I36" s="26">
        <f>H36*E36</f>
        <v>1.26</v>
      </c>
      <c r="J36" s="26">
        <v>0</v>
      </c>
      <c r="K36" s="70">
        <f>J36*E36</f>
        <v>0</v>
      </c>
      <c r="L36" s="26">
        <f>J36+H36+F36</f>
        <v>77</v>
      </c>
      <c r="M36" s="71">
        <f>L36*E36</f>
        <v>9.24</v>
      </c>
    </row>
    <row r="37" spans="1:14" s="34" customFormat="1" ht="12.75">
      <c r="A37" s="63"/>
      <c r="B37" s="64"/>
      <c r="C37" s="99"/>
      <c r="D37" s="82"/>
      <c r="E37" s="74" t="s">
        <v>120</v>
      </c>
      <c r="F37" s="150"/>
      <c r="G37" s="151">
        <f>SUM(G32:G36)</f>
        <v>891.648</v>
      </c>
      <c r="H37" s="150"/>
      <c r="I37" s="151">
        <f>SUM(I32:I36)</f>
        <v>200.70699999999997</v>
      </c>
      <c r="J37" s="150"/>
      <c r="K37" s="151">
        <v>0</v>
      </c>
      <c r="L37" s="74"/>
      <c r="M37" s="75">
        <f>SUM(M32:M36)</f>
        <v>1092.355</v>
      </c>
      <c r="N37" s="154"/>
    </row>
    <row r="38" spans="1:13" s="34" customFormat="1" ht="12.75">
      <c r="A38" s="111"/>
      <c r="B38" s="111"/>
      <c r="C38" s="112"/>
      <c r="D38" s="112"/>
      <c r="E38" s="113"/>
      <c r="F38" s="31"/>
      <c r="G38" s="31"/>
      <c r="H38" s="31"/>
      <c r="I38" s="31"/>
      <c r="J38" s="31"/>
      <c r="K38" s="31"/>
      <c r="L38" s="37"/>
      <c r="M38" s="100"/>
    </row>
    <row r="39" spans="1:13" s="34" customFormat="1" ht="12.75">
      <c r="A39" s="53">
        <v>6</v>
      </c>
      <c r="B39" s="221" t="s">
        <v>127</v>
      </c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3"/>
    </row>
    <row r="40" spans="1:13" s="34" customFormat="1" ht="12.75">
      <c r="A40" s="58" t="s">
        <v>46</v>
      </c>
      <c r="B40" s="224" t="s">
        <v>128</v>
      </c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6"/>
    </row>
    <row r="41" spans="1:13" ht="22.5" customHeight="1">
      <c r="A41" s="6" t="s">
        <v>57</v>
      </c>
      <c r="B41" s="6" t="s">
        <v>136</v>
      </c>
      <c r="C41" s="23" t="s">
        <v>22</v>
      </c>
      <c r="D41" s="23" t="s">
        <v>23</v>
      </c>
      <c r="E41" s="117">
        <v>3.9</v>
      </c>
      <c r="F41" s="118">
        <v>1.31</v>
      </c>
      <c r="G41" s="72">
        <f>E41*F41</f>
        <v>5.109</v>
      </c>
      <c r="H41" s="72">
        <v>1.5</v>
      </c>
      <c r="I41" s="72">
        <f>E41*H41</f>
        <v>5.85</v>
      </c>
      <c r="J41" s="72">
        <v>0</v>
      </c>
      <c r="K41" s="70">
        <v>0</v>
      </c>
      <c r="L41" s="72">
        <f>F41+H41+J41</f>
        <v>2.81</v>
      </c>
      <c r="M41" s="73">
        <f>E41*L41</f>
        <v>10.959</v>
      </c>
    </row>
    <row r="42" spans="1:13" ht="31.5" customHeight="1">
      <c r="A42" s="6" t="s">
        <v>58</v>
      </c>
      <c r="B42" s="6" t="s">
        <v>30</v>
      </c>
      <c r="C42" s="23" t="s">
        <v>22</v>
      </c>
      <c r="D42" s="23" t="s">
        <v>23</v>
      </c>
      <c r="E42" s="117">
        <v>3.9</v>
      </c>
      <c r="F42" s="118">
        <v>6.8</v>
      </c>
      <c r="G42" s="72">
        <f>E42*F42</f>
        <v>26.52</v>
      </c>
      <c r="H42" s="72">
        <v>10.7</v>
      </c>
      <c r="I42" s="72">
        <f>E42*H42</f>
        <v>41.73</v>
      </c>
      <c r="J42" s="72">
        <v>0.01</v>
      </c>
      <c r="K42" s="72">
        <f>E42*J42</f>
        <v>0.039</v>
      </c>
      <c r="L42" s="72">
        <f>F42+H42+J42</f>
        <v>17.51</v>
      </c>
      <c r="M42" s="73">
        <f>E42*L42</f>
        <v>68.289</v>
      </c>
    </row>
    <row r="43" spans="1:13" ht="12.75" customHeight="1">
      <c r="A43" s="5" t="s">
        <v>45</v>
      </c>
      <c r="B43" s="1" t="s">
        <v>70</v>
      </c>
      <c r="C43" s="84"/>
      <c r="D43" s="84"/>
      <c r="E43" s="119"/>
      <c r="F43" s="120"/>
      <c r="G43" s="115"/>
      <c r="H43" s="114"/>
      <c r="I43" s="115"/>
      <c r="J43" s="114"/>
      <c r="K43" s="115"/>
      <c r="L43" s="115"/>
      <c r="M43" s="116"/>
    </row>
    <row r="44" spans="1:13" ht="24" customHeight="1">
      <c r="A44" s="6" t="s">
        <v>56</v>
      </c>
      <c r="B44" s="6" t="s">
        <v>47</v>
      </c>
      <c r="C44" s="23" t="s">
        <v>22</v>
      </c>
      <c r="D44" s="23" t="s">
        <v>23</v>
      </c>
      <c r="E44" s="77">
        <v>3.9</v>
      </c>
      <c r="F44" s="77">
        <v>3.16</v>
      </c>
      <c r="G44" s="26">
        <f>F44*E44</f>
        <v>12.324</v>
      </c>
      <c r="H44" s="26">
        <v>4.8</v>
      </c>
      <c r="I44" s="26">
        <f>H44*E44</f>
        <v>18.72</v>
      </c>
      <c r="J44" s="26">
        <v>0</v>
      </c>
      <c r="K44" s="70">
        <v>0</v>
      </c>
      <c r="L44" s="26">
        <f>J44+H44+F44</f>
        <v>7.96</v>
      </c>
      <c r="M44" s="71">
        <f>L44*E44</f>
        <v>31.044</v>
      </c>
    </row>
    <row r="45" spans="1:13" ht="14.25" customHeight="1">
      <c r="A45" s="5" t="s">
        <v>62</v>
      </c>
      <c r="B45" s="1" t="s">
        <v>71</v>
      </c>
      <c r="C45" s="84"/>
      <c r="D45" s="84"/>
      <c r="E45" s="119"/>
      <c r="F45" s="120"/>
      <c r="G45" s="114"/>
      <c r="H45" s="114"/>
      <c r="I45" s="114"/>
      <c r="J45" s="114"/>
      <c r="K45" s="142"/>
      <c r="L45" s="115"/>
      <c r="M45" s="116"/>
    </row>
    <row r="46" spans="1:13" ht="12.75" customHeight="1">
      <c r="A46" s="6" t="s">
        <v>63</v>
      </c>
      <c r="B46" s="6" t="s">
        <v>164</v>
      </c>
      <c r="C46" s="126" t="s">
        <v>22</v>
      </c>
      <c r="D46" s="23" t="s">
        <v>23</v>
      </c>
      <c r="E46" s="77">
        <v>198.4</v>
      </c>
      <c r="F46" s="185">
        <v>5.96</v>
      </c>
      <c r="G46" s="98">
        <f>F46*E46</f>
        <v>1182.464</v>
      </c>
      <c r="H46" s="98">
        <v>4.79</v>
      </c>
      <c r="I46" s="26">
        <f>H46*E46</f>
        <v>950.336</v>
      </c>
      <c r="J46" s="26">
        <v>0</v>
      </c>
      <c r="K46" s="70">
        <f>J46*E46</f>
        <v>0</v>
      </c>
      <c r="L46" s="26">
        <f>J46+H46+F46</f>
        <v>10.75</v>
      </c>
      <c r="M46" s="71">
        <f>L46*E46</f>
        <v>2132.8</v>
      </c>
    </row>
    <row r="47" spans="1:13" ht="12.75" customHeight="1">
      <c r="A47" s="6" t="s">
        <v>64</v>
      </c>
      <c r="B47" s="6" t="s">
        <v>90</v>
      </c>
      <c r="C47" s="126" t="s">
        <v>22</v>
      </c>
      <c r="D47" s="23" t="s">
        <v>23</v>
      </c>
      <c r="E47" s="77">
        <v>198.4</v>
      </c>
      <c r="F47" s="77">
        <v>3.16</v>
      </c>
      <c r="G47" s="26">
        <f>F47*E47</f>
        <v>626.9440000000001</v>
      </c>
      <c r="H47" s="26">
        <v>4.8</v>
      </c>
      <c r="I47" s="26">
        <f>H47*E47</f>
        <v>952.3199999999999</v>
      </c>
      <c r="J47" s="26">
        <v>0</v>
      </c>
      <c r="K47" s="70">
        <f>J47*E47</f>
        <v>0</v>
      </c>
      <c r="L47" s="26">
        <f>J47+H47+F47</f>
        <v>7.96</v>
      </c>
      <c r="M47" s="71">
        <f>L47*E47</f>
        <v>1579.2640000000001</v>
      </c>
    </row>
    <row r="48" spans="1:13" ht="12" customHeight="1">
      <c r="A48" s="5" t="s">
        <v>84</v>
      </c>
      <c r="B48" s="16" t="s">
        <v>85</v>
      </c>
      <c r="C48" s="84"/>
      <c r="D48" s="84"/>
      <c r="E48" s="120"/>
      <c r="F48" s="120"/>
      <c r="G48" s="114"/>
      <c r="H48" s="114"/>
      <c r="I48" s="114"/>
      <c r="J48" s="114"/>
      <c r="K48" s="142"/>
      <c r="L48" s="115"/>
      <c r="M48" s="116"/>
    </row>
    <row r="49" spans="1:13" ht="21.75" customHeight="1">
      <c r="A49" s="200" t="s">
        <v>86</v>
      </c>
      <c r="B49" s="201" t="s">
        <v>165</v>
      </c>
      <c r="C49" s="129" t="s">
        <v>22</v>
      </c>
      <c r="D49" s="129" t="s">
        <v>29</v>
      </c>
      <c r="E49" s="140">
        <v>0.78</v>
      </c>
      <c r="F49" s="139">
        <v>0</v>
      </c>
      <c r="G49" s="139">
        <f>E49*F49</f>
        <v>0</v>
      </c>
      <c r="H49" s="139">
        <v>15.8</v>
      </c>
      <c r="I49" s="139">
        <f>E49*H49</f>
        <v>12.324000000000002</v>
      </c>
      <c r="J49" s="139">
        <v>0</v>
      </c>
      <c r="K49" s="139">
        <v>0</v>
      </c>
      <c r="L49" s="139">
        <f aca="true" t="shared" si="0" ref="L49:L54">J49+H49+F49</f>
        <v>15.8</v>
      </c>
      <c r="M49" s="204">
        <f aca="true" t="shared" si="1" ref="M49:M54">L49*E49</f>
        <v>12.324000000000002</v>
      </c>
    </row>
    <row r="50" spans="1:13" ht="12" customHeight="1">
      <c r="A50" s="200" t="s">
        <v>168</v>
      </c>
      <c r="B50" s="201" t="s">
        <v>166</v>
      </c>
      <c r="C50" s="129" t="s">
        <v>22</v>
      </c>
      <c r="D50" s="129" t="s">
        <v>29</v>
      </c>
      <c r="E50" s="140">
        <v>0.36</v>
      </c>
      <c r="F50" s="139">
        <v>0</v>
      </c>
      <c r="G50" s="139">
        <f>E50*F50</f>
        <v>0</v>
      </c>
      <c r="H50" s="139">
        <v>15.8</v>
      </c>
      <c r="I50" s="139">
        <f>E50*H50</f>
        <v>5.688</v>
      </c>
      <c r="J50" s="139">
        <v>0</v>
      </c>
      <c r="K50" s="139">
        <v>0</v>
      </c>
      <c r="L50" s="139">
        <f t="shared" si="0"/>
        <v>15.8</v>
      </c>
      <c r="M50" s="204">
        <f t="shared" si="1"/>
        <v>5.688</v>
      </c>
    </row>
    <row r="51" spans="1:13" ht="23.25" customHeight="1">
      <c r="A51" s="202" t="s">
        <v>169</v>
      </c>
      <c r="B51" s="203" t="s">
        <v>173</v>
      </c>
      <c r="C51" s="129" t="s">
        <v>22</v>
      </c>
      <c r="D51" s="129" t="s">
        <v>29</v>
      </c>
      <c r="E51" s="140">
        <v>0.35</v>
      </c>
      <c r="F51" s="139">
        <v>245</v>
      </c>
      <c r="G51" s="139">
        <f>F51*E51</f>
        <v>85.75</v>
      </c>
      <c r="H51" s="139">
        <v>13.6</v>
      </c>
      <c r="I51" s="139">
        <f>H51*E51</f>
        <v>4.76</v>
      </c>
      <c r="J51" s="139">
        <v>0</v>
      </c>
      <c r="K51" s="139">
        <v>0</v>
      </c>
      <c r="L51" s="139">
        <f t="shared" si="0"/>
        <v>258.6</v>
      </c>
      <c r="M51" s="204">
        <f t="shared" si="1"/>
        <v>90.51</v>
      </c>
    </row>
    <row r="52" spans="1:13" ht="31.5" customHeight="1">
      <c r="A52" s="202" t="s">
        <v>170</v>
      </c>
      <c r="B52" s="203" t="s">
        <v>167</v>
      </c>
      <c r="C52" s="129" t="s">
        <v>22</v>
      </c>
      <c r="D52" s="129" t="s">
        <v>27</v>
      </c>
      <c r="E52" s="140">
        <v>16.27</v>
      </c>
      <c r="F52" s="139">
        <v>6.37</v>
      </c>
      <c r="G52" s="139">
        <f>F52*E52</f>
        <v>103.6399</v>
      </c>
      <c r="H52" s="139">
        <v>0.53</v>
      </c>
      <c r="I52" s="139">
        <f>H52*E52</f>
        <v>8.6231</v>
      </c>
      <c r="J52" s="139">
        <v>0</v>
      </c>
      <c r="K52" s="139">
        <v>0</v>
      </c>
      <c r="L52" s="139">
        <f t="shared" si="0"/>
        <v>6.9</v>
      </c>
      <c r="M52" s="204">
        <f t="shared" si="1"/>
        <v>112.263</v>
      </c>
    </row>
    <row r="53" spans="1:13" ht="23.25" customHeight="1">
      <c r="A53" s="202" t="s">
        <v>171</v>
      </c>
      <c r="B53" s="205" t="s">
        <v>28</v>
      </c>
      <c r="C53" s="187" t="s">
        <v>22</v>
      </c>
      <c r="D53" s="187" t="s">
        <v>23</v>
      </c>
      <c r="E53" s="193">
        <v>2.8</v>
      </c>
      <c r="F53" s="194">
        <v>14.39</v>
      </c>
      <c r="G53" s="194">
        <f>F53*E53</f>
        <v>40.292</v>
      </c>
      <c r="H53" s="194">
        <v>13.4</v>
      </c>
      <c r="I53" s="194">
        <f>H53*E53</f>
        <v>37.519999999999996</v>
      </c>
      <c r="J53" s="194">
        <v>0</v>
      </c>
      <c r="K53" s="194">
        <v>0</v>
      </c>
      <c r="L53" s="194">
        <f t="shared" si="0"/>
        <v>27.79</v>
      </c>
      <c r="M53" s="206">
        <f t="shared" si="1"/>
        <v>77.812</v>
      </c>
    </row>
    <row r="54" spans="1:13" ht="12" customHeight="1">
      <c r="A54" s="202" t="s">
        <v>172</v>
      </c>
      <c r="B54" s="214" t="s">
        <v>108</v>
      </c>
      <c r="C54" s="215" t="s">
        <v>22</v>
      </c>
      <c r="D54" s="215" t="s">
        <v>29</v>
      </c>
      <c r="E54" s="216">
        <v>0.7</v>
      </c>
      <c r="F54" s="217">
        <v>66.5</v>
      </c>
      <c r="G54" s="217">
        <f>F54*E54</f>
        <v>46.55</v>
      </c>
      <c r="H54" s="217">
        <v>10.5</v>
      </c>
      <c r="I54" s="217">
        <f>H54*E54</f>
        <v>7.35</v>
      </c>
      <c r="J54" s="217">
        <v>0</v>
      </c>
      <c r="K54" s="218">
        <f>J54*E54</f>
        <v>0</v>
      </c>
      <c r="L54" s="217">
        <f t="shared" si="0"/>
        <v>77</v>
      </c>
      <c r="M54" s="219">
        <f t="shared" si="1"/>
        <v>53.9</v>
      </c>
    </row>
    <row r="55" spans="1:13" s="39" customFormat="1" ht="12.75" customHeight="1">
      <c r="A55" s="58" t="s">
        <v>109</v>
      </c>
      <c r="B55" s="207" t="s">
        <v>112</v>
      </c>
      <c r="C55" s="208"/>
      <c r="D55" s="208"/>
      <c r="E55" s="209"/>
      <c r="F55" s="209"/>
      <c r="G55" s="210"/>
      <c r="H55" s="210"/>
      <c r="I55" s="210"/>
      <c r="J55" s="210"/>
      <c r="K55" s="211"/>
      <c r="L55" s="212"/>
      <c r="M55" s="213"/>
    </row>
    <row r="56" spans="1:13" s="39" customFormat="1" ht="44.25" customHeight="1">
      <c r="A56" s="128" t="s">
        <v>110</v>
      </c>
      <c r="B56" s="128" t="s">
        <v>134</v>
      </c>
      <c r="C56" s="129" t="s">
        <v>22</v>
      </c>
      <c r="D56" s="130" t="s">
        <v>43</v>
      </c>
      <c r="E56" s="131">
        <v>34.58</v>
      </c>
      <c r="F56" s="132">
        <v>0</v>
      </c>
      <c r="G56" s="133">
        <f>F56*E56</f>
        <v>0</v>
      </c>
      <c r="H56" s="139">
        <v>2.83</v>
      </c>
      <c r="I56" s="133">
        <f>H56*E56</f>
        <v>97.8614</v>
      </c>
      <c r="J56" s="133">
        <v>0</v>
      </c>
      <c r="K56" s="146">
        <f>J56*E56</f>
        <v>0</v>
      </c>
      <c r="L56" s="133">
        <f>J56+H56+F56</f>
        <v>2.83</v>
      </c>
      <c r="M56" s="134">
        <f>L56*E56</f>
        <v>97.8614</v>
      </c>
    </row>
    <row r="57" spans="1:13" s="39" customFormat="1" ht="13.5" customHeight="1">
      <c r="A57" s="128" t="s">
        <v>111</v>
      </c>
      <c r="B57" s="128" t="s">
        <v>113</v>
      </c>
      <c r="C57" s="129" t="s">
        <v>22</v>
      </c>
      <c r="D57" s="130" t="s">
        <v>43</v>
      </c>
      <c r="E57" s="131">
        <v>34.58</v>
      </c>
      <c r="F57" s="140">
        <v>3.06</v>
      </c>
      <c r="G57" s="133">
        <f>F57*E57</f>
        <v>105.81479999999999</v>
      </c>
      <c r="H57" s="139">
        <v>3.87</v>
      </c>
      <c r="I57" s="133">
        <f>H57*E57</f>
        <v>133.8246</v>
      </c>
      <c r="J57" s="133">
        <v>0</v>
      </c>
      <c r="K57" s="146">
        <f>J57*E57</f>
        <v>0</v>
      </c>
      <c r="L57" s="133">
        <f>J57+H57+F57</f>
        <v>6.93</v>
      </c>
      <c r="M57" s="134">
        <f>L57*E57</f>
        <v>239.63939999999997</v>
      </c>
    </row>
    <row r="58" spans="1:13" s="39" customFormat="1" ht="13.5" customHeight="1">
      <c r="A58" s="128" t="s">
        <v>116</v>
      </c>
      <c r="B58" s="128" t="s">
        <v>90</v>
      </c>
      <c r="C58" s="129" t="s">
        <v>22</v>
      </c>
      <c r="D58" s="130" t="s">
        <v>23</v>
      </c>
      <c r="E58" s="131">
        <v>34.58</v>
      </c>
      <c r="F58" s="132">
        <v>3.16</v>
      </c>
      <c r="G58" s="133">
        <f>F58*E58</f>
        <v>109.2728</v>
      </c>
      <c r="H58" s="133">
        <v>4.8</v>
      </c>
      <c r="I58" s="133">
        <f>H58*E58</f>
        <v>165.98399999999998</v>
      </c>
      <c r="J58" s="133">
        <v>0</v>
      </c>
      <c r="K58" s="146">
        <f>J58*E58</f>
        <v>0</v>
      </c>
      <c r="L58" s="133">
        <f>J58+H58+F58</f>
        <v>7.96</v>
      </c>
      <c r="M58" s="134">
        <f>L58*E58</f>
        <v>275.2568</v>
      </c>
    </row>
    <row r="59" spans="1:13" s="39" customFormat="1" ht="12" customHeight="1">
      <c r="A59" s="58" t="s">
        <v>114</v>
      </c>
      <c r="B59" s="135" t="s">
        <v>129</v>
      </c>
      <c r="C59" s="136"/>
      <c r="D59" s="136"/>
      <c r="E59" s="137"/>
      <c r="F59" s="137"/>
      <c r="G59" s="138"/>
      <c r="H59" s="138"/>
      <c r="I59" s="138"/>
      <c r="J59" s="138"/>
      <c r="K59" s="143"/>
      <c r="L59" s="144"/>
      <c r="M59" s="145"/>
    </row>
    <row r="60" spans="1:13" s="39" customFormat="1" ht="22.5" customHeight="1">
      <c r="A60" s="128" t="s">
        <v>115</v>
      </c>
      <c r="B60" s="186" t="s">
        <v>117</v>
      </c>
      <c r="C60" s="187" t="s">
        <v>22</v>
      </c>
      <c r="D60" s="188" t="s">
        <v>43</v>
      </c>
      <c r="E60" s="189">
        <v>198.4</v>
      </c>
      <c r="F60" s="193">
        <v>3.95</v>
      </c>
      <c r="G60" s="194">
        <f>F60*E60</f>
        <v>783.6800000000001</v>
      </c>
      <c r="H60" s="194">
        <v>1.53</v>
      </c>
      <c r="I60" s="190">
        <f>H60*E60</f>
        <v>303.552</v>
      </c>
      <c r="J60" s="190">
        <v>0</v>
      </c>
      <c r="K60" s="191">
        <v>0</v>
      </c>
      <c r="L60" s="190">
        <f>J60+H60+F60</f>
        <v>5.48</v>
      </c>
      <c r="M60" s="192">
        <f>L60*E60</f>
        <v>1087.2320000000002</v>
      </c>
    </row>
    <row r="61" spans="1:14" s="39" customFormat="1" ht="12" customHeight="1">
      <c r="A61" s="40"/>
      <c r="B61" s="141" t="s">
        <v>137</v>
      </c>
      <c r="C61" s="42"/>
      <c r="D61" s="42"/>
      <c r="E61" s="92"/>
      <c r="F61" s="152"/>
      <c r="G61" s="152"/>
      <c r="H61" s="152"/>
      <c r="I61" s="152"/>
      <c r="J61" s="152"/>
      <c r="K61" s="153"/>
      <c r="L61" s="43"/>
      <c r="M61" s="44"/>
      <c r="N61" s="41"/>
    </row>
    <row r="62" spans="1:14" ht="15" customHeight="1">
      <c r="A62" s="63"/>
      <c r="B62" s="64"/>
      <c r="C62" s="99"/>
      <c r="D62" s="82"/>
      <c r="E62" s="74" t="s">
        <v>120</v>
      </c>
      <c r="F62" s="150"/>
      <c r="G62" s="151">
        <f>SUM(G41:G60)</f>
        <v>3128.3605000000007</v>
      </c>
      <c r="H62" s="150"/>
      <c r="I62" s="151">
        <f>SUM(I41:I60)</f>
        <v>2746.4431</v>
      </c>
      <c r="J62" s="150"/>
      <c r="K62" s="151">
        <f>SUM(K41:K60)</f>
        <v>0.039</v>
      </c>
      <c r="L62" s="74"/>
      <c r="M62" s="75">
        <f>SUM(M41:M60)</f>
        <v>5874.8426</v>
      </c>
      <c r="N62" s="24"/>
    </row>
    <row r="63" spans="1:13" ht="15" customHeight="1">
      <c r="A63" s="63"/>
      <c r="B63" s="65"/>
      <c r="C63" s="106"/>
      <c r="D63" s="83"/>
      <c r="E63" s="107"/>
      <c r="F63" s="107"/>
      <c r="G63" s="121"/>
      <c r="H63" s="107"/>
      <c r="I63" s="121"/>
      <c r="J63" s="107"/>
      <c r="K63" s="121"/>
      <c r="L63" s="107"/>
      <c r="M63" s="122"/>
    </row>
    <row r="64" spans="1:13" ht="12.75" customHeight="1">
      <c r="A64" s="53">
        <v>8</v>
      </c>
      <c r="B64" s="221" t="s">
        <v>142</v>
      </c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3"/>
    </row>
    <row r="65" spans="1:13" ht="12.75" customHeight="1">
      <c r="A65" s="58" t="s">
        <v>144</v>
      </c>
      <c r="B65" s="224" t="s">
        <v>156</v>
      </c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6"/>
    </row>
    <row r="66" spans="1:13" ht="64.5" customHeight="1">
      <c r="A66" s="128" t="s">
        <v>154</v>
      </c>
      <c r="B66" s="128" t="s">
        <v>157</v>
      </c>
      <c r="C66" s="130" t="s">
        <v>22</v>
      </c>
      <c r="D66" s="130" t="s">
        <v>149</v>
      </c>
      <c r="E66" s="182">
        <v>6</v>
      </c>
      <c r="F66" s="180">
        <v>351.16</v>
      </c>
      <c r="G66" s="180">
        <f>F66*E66</f>
        <v>2106.96</v>
      </c>
      <c r="H66" s="180">
        <v>26.34</v>
      </c>
      <c r="I66" s="180">
        <f>H66*E66</f>
        <v>158.04</v>
      </c>
      <c r="J66" s="180">
        <v>0</v>
      </c>
      <c r="K66" s="180">
        <v>0</v>
      </c>
      <c r="L66" s="180">
        <f>F66+H66</f>
        <v>377.5</v>
      </c>
      <c r="M66" s="181">
        <f>L66*E66</f>
        <v>2265</v>
      </c>
    </row>
    <row r="67" spans="1:13" ht="33.75" customHeight="1">
      <c r="A67" s="128" t="s">
        <v>147</v>
      </c>
      <c r="B67" s="128" t="s">
        <v>158</v>
      </c>
      <c r="C67" s="130" t="s">
        <v>22</v>
      </c>
      <c r="D67" s="130" t="s">
        <v>149</v>
      </c>
      <c r="E67" s="182">
        <v>6</v>
      </c>
      <c r="F67" s="180">
        <v>44.71</v>
      </c>
      <c r="G67" s="180">
        <f>F67*E67</f>
        <v>268.26</v>
      </c>
      <c r="H67" s="180">
        <v>0.53</v>
      </c>
      <c r="I67" s="180">
        <f>H67*E67</f>
        <v>3.18</v>
      </c>
      <c r="J67" s="180">
        <v>0</v>
      </c>
      <c r="K67" s="180">
        <v>0</v>
      </c>
      <c r="L67" s="180">
        <f>F67+H67</f>
        <v>45.24</v>
      </c>
      <c r="M67" s="181">
        <f>L67*E67</f>
        <v>271.44</v>
      </c>
    </row>
    <row r="68" spans="1:13" ht="24.75" customHeight="1">
      <c r="A68" s="128" t="s">
        <v>155</v>
      </c>
      <c r="B68" s="128" t="s">
        <v>159</v>
      </c>
      <c r="C68" s="130" t="s">
        <v>22</v>
      </c>
      <c r="D68" s="130" t="s">
        <v>149</v>
      </c>
      <c r="E68" s="182">
        <v>6</v>
      </c>
      <c r="F68" s="197">
        <v>41.21</v>
      </c>
      <c r="G68" s="197">
        <f>F68*E68</f>
        <v>247.26</v>
      </c>
      <c r="H68" s="197">
        <v>0.53</v>
      </c>
      <c r="I68" s="180">
        <f>H68*E68</f>
        <v>3.18</v>
      </c>
      <c r="J68" s="197">
        <v>0</v>
      </c>
      <c r="K68" s="197">
        <v>0</v>
      </c>
      <c r="L68" s="180">
        <f>F68+H68</f>
        <v>41.74</v>
      </c>
      <c r="M68" s="181">
        <f>L68*E68</f>
        <v>250.44</v>
      </c>
    </row>
    <row r="69" spans="1:13" ht="24.75" customHeight="1">
      <c r="A69" s="128" t="s">
        <v>160</v>
      </c>
      <c r="B69" s="183" t="s">
        <v>161</v>
      </c>
      <c r="C69" s="184" t="s">
        <v>22</v>
      </c>
      <c r="D69" s="184" t="s">
        <v>149</v>
      </c>
      <c r="E69" s="195">
        <v>9</v>
      </c>
      <c r="F69" s="199">
        <v>27.5</v>
      </c>
      <c r="G69" s="199">
        <f>F69*E69</f>
        <v>247.5</v>
      </c>
      <c r="H69" s="199">
        <v>0.53</v>
      </c>
      <c r="I69" s="180">
        <f>H69*E69</f>
        <v>4.7700000000000005</v>
      </c>
      <c r="J69" s="199">
        <v>0</v>
      </c>
      <c r="K69" s="199">
        <v>0</v>
      </c>
      <c r="L69" s="180">
        <f>F69+H69</f>
        <v>28.03</v>
      </c>
      <c r="M69" s="181">
        <f>L69*E69</f>
        <v>252.27</v>
      </c>
    </row>
    <row r="70" spans="1:13" ht="12.75" customHeight="1">
      <c r="A70" s="63"/>
      <c r="B70" s="64"/>
      <c r="C70" s="99"/>
      <c r="D70" s="82"/>
      <c r="E70" s="74" t="s">
        <v>120</v>
      </c>
      <c r="F70" s="198"/>
      <c r="G70" s="196">
        <f>SUM(G66:G69)</f>
        <v>2869.9800000000005</v>
      </c>
      <c r="H70" s="198"/>
      <c r="I70" s="196">
        <f>SUM(I66:I69)</f>
        <v>169.17000000000002</v>
      </c>
      <c r="J70" s="198"/>
      <c r="K70" s="196"/>
      <c r="L70" s="74"/>
      <c r="M70" s="75">
        <f>SUM(M66:M69)</f>
        <v>3039.15</v>
      </c>
    </row>
    <row r="71" spans="1:13" ht="15" customHeight="1">
      <c r="A71" s="63"/>
      <c r="B71" s="65"/>
      <c r="C71" s="106"/>
      <c r="D71" s="83"/>
      <c r="E71" s="107"/>
      <c r="F71" s="107"/>
      <c r="G71" s="121"/>
      <c r="H71" s="107"/>
      <c r="I71" s="121"/>
      <c r="J71" s="107"/>
      <c r="K71" s="121"/>
      <c r="L71" s="107"/>
      <c r="M71" s="122"/>
    </row>
    <row r="72" spans="1:13" ht="15" customHeight="1">
      <c r="A72" s="53">
        <v>11</v>
      </c>
      <c r="B72" s="221" t="s">
        <v>130</v>
      </c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3"/>
    </row>
    <row r="73" spans="1:13" ht="15" customHeight="1">
      <c r="A73" s="58" t="s">
        <v>98</v>
      </c>
      <c r="B73" s="224" t="s">
        <v>131</v>
      </c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6"/>
    </row>
    <row r="74" spans="1:13" ht="44.25" customHeight="1">
      <c r="A74" s="6" t="s">
        <v>72</v>
      </c>
      <c r="B74" s="6" t="s">
        <v>82</v>
      </c>
      <c r="C74" s="23" t="s">
        <v>22</v>
      </c>
      <c r="D74" s="23" t="s">
        <v>23</v>
      </c>
      <c r="E74" s="77">
        <v>1.44</v>
      </c>
      <c r="F74" s="26">
        <v>32.8</v>
      </c>
      <c r="G74" s="26">
        <f>F74*E74</f>
        <v>47.23199999999999</v>
      </c>
      <c r="H74" s="26">
        <v>20</v>
      </c>
      <c r="I74" s="26">
        <f>H74*E74</f>
        <v>28.799999999999997</v>
      </c>
      <c r="J74" s="26">
        <v>0</v>
      </c>
      <c r="K74" s="26">
        <f>J74*E74</f>
        <v>0</v>
      </c>
      <c r="L74" s="26">
        <f>J74+H74+F74</f>
        <v>52.8</v>
      </c>
      <c r="M74" s="71">
        <f>L74*E74</f>
        <v>76.032</v>
      </c>
    </row>
    <row r="75" spans="1:13" ht="24.75" customHeight="1">
      <c r="A75" s="6" t="s">
        <v>73</v>
      </c>
      <c r="B75" s="6" t="s">
        <v>83</v>
      </c>
      <c r="C75" s="23" t="s">
        <v>22</v>
      </c>
      <c r="D75" s="23" t="s">
        <v>23</v>
      </c>
      <c r="E75" s="77">
        <v>20.4</v>
      </c>
      <c r="F75" s="26">
        <v>0</v>
      </c>
      <c r="G75" s="26">
        <f>F75*E75</f>
        <v>0</v>
      </c>
      <c r="H75" s="26">
        <v>20.9</v>
      </c>
      <c r="I75" s="26">
        <f>H75*E75</f>
        <v>426.35999999999996</v>
      </c>
      <c r="J75" s="26">
        <v>0</v>
      </c>
      <c r="K75" s="26">
        <f>J75*E75</f>
        <v>0</v>
      </c>
      <c r="L75" s="26">
        <f>J75+H75+F75</f>
        <v>20.9</v>
      </c>
      <c r="M75" s="71">
        <f>L75*E75</f>
        <v>426.35999999999996</v>
      </c>
    </row>
    <row r="76" spans="1:14" ht="14.25" customHeight="1">
      <c r="A76" s="63"/>
      <c r="B76" s="64"/>
      <c r="C76" s="99"/>
      <c r="D76" s="82"/>
      <c r="E76" s="74" t="s">
        <v>120</v>
      </c>
      <c r="F76" s="150"/>
      <c r="G76" s="151">
        <f>SUM(G74:G75)</f>
        <v>47.23199999999999</v>
      </c>
      <c r="H76" s="150"/>
      <c r="I76" s="151">
        <f>SUM(I74:I75)</f>
        <v>455.15999999999997</v>
      </c>
      <c r="J76" s="150"/>
      <c r="K76" s="151">
        <v>0</v>
      </c>
      <c r="L76" s="125"/>
      <c r="M76" s="75">
        <f>SUM(M74:M75)</f>
        <v>502.39199999999994</v>
      </c>
      <c r="N76" s="24"/>
    </row>
    <row r="77" spans="1:13" ht="12.75">
      <c r="A77" s="13"/>
      <c r="B77" s="14"/>
      <c r="C77" s="15"/>
      <c r="D77" s="15"/>
      <c r="E77" s="90"/>
      <c r="F77" s="35"/>
      <c r="G77" s="31"/>
      <c r="H77" s="31"/>
      <c r="I77" s="31"/>
      <c r="J77" s="31"/>
      <c r="K77" s="31"/>
      <c r="L77" s="37"/>
      <c r="M77" s="32"/>
    </row>
    <row r="78" spans="1:13" ht="12.75">
      <c r="A78" s="53">
        <v>12</v>
      </c>
      <c r="B78" s="221" t="s">
        <v>42</v>
      </c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3"/>
    </row>
    <row r="79" spans="1:13" ht="12.75">
      <c r="A79" s="58" t="s">
        <v>75</v>
      </c>
      <c r="B79" s="224" t="s">
        <v>77</v>
      </c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6"/>
    </row>
    <row r="80" spans="1:13" ht="12.75" customHeight="1">
      <c r="A80" s="7" t="s">
        <v>78</v>
      </c>
      <c r="B80" s="7" t="s">
        <v>141</v>
      </c>
      <c r="C80" s="127" t="s">
        <v>22</v>
      </c>
      <c r="D80" s="127" t="s">
        <v>23</v>
      </c>
      <c r="E80" s="77">
        <v>6.87</v>
      </c>
      <c r="F80" s="26">
        <v>42.2</v>
      </c>
      <c r="G80" s="26">
        <f>F80*E80</f>
        <v>289.91400000000004</v>
      </c>
      <c r="H80" s="26">
        <v>3.39</v>
      </c>
      <c r="I80" s="26">
        <f>H80*E80</f>
        <v>23.2893</v>
      </c>
      <c r="J80" s="26">
        <v>0.12</v>
      </c>
      <c r="K80" s="70">
        <f>J80*E80</f>
        <v>0.8244</v>
      </c>
      <c r="L80" s="26">
        <f>J80+H80+F80</f>
        <v>45.71</v>
      </c>
      <c r="M80" s="71">
        <f>L80*E80</f>
        <v>314.02770000000004</v>
      </c>
    </row>
    <row r="81" spans="1:13" ht="23.25" customHeight="1">
      <c r="A81" s="7" t="s">
        <v>79</v>
      </c>
      <c r="B81" s="7" t="s">
        <v>138</v>
      </c>
      <c r="C81" s="126" t="s">
        <v>22</v>
      </c>
      <c r="D81" s="127" t="s">
        <v>23</v>
      </c>
      <c r="E81" s="77">
        <v>47.5</v>
      </c>
      <c r="F81" s="26">
        <v>0</v>
      </c>
      <c r="G81" s="26">
        <f>F81*E81</f>
        <v>0</v>
      </c>
      <c r="H81" s="98">
        <v>3.39</v>
      </c>
      <c r="I81" s="26">
        <f>H81*E81</f>
        <v>161.025</v>
      </c>
      <c r="J81" s="26">
        <v>0</v>
      </c>
      <c r="K81" s="70">
        <f>J81*E81</f>
        <v>0</v>
      </c>
      <c r="L81" s="26">
        <f>J81+H81+F81</f>
        <v>3.39</v>
      </c>
      <c r="M81" s="71">
        <f>L81*E81</f>
        <v>161.025</v>
      </c>
    </row>
    <row r="82" spans="1:13" ht="21.75" customHeight="1">
      <c r="A82" s="7" t="s">
        <v>80</v>
      </c>
      <c r="B82" s="7" t="s">
        <v>139</v>
      </c>
      <c r="C82" s="127" t="s">
        <v>22</v>
      </c>
      <c r="D82" s="127" t="s">
        <v>29</v>
      </c>
      <c r="E82" s="77">
        <v>3.27</v>
      </c>
      <c r="F82" s="26">
        <v>66.74</v>
      </c>
      <c r="G82" s="26">
        <f>F82*E82</f>
        <v>218.23979999999997</v>
      </c>
      <c r="H82" s="26">
        <v>13.2</v>
      </c>
      <c r="I82" s="26">
        <f>H82*E82</f>
        <v>43.163999999999994</v>
      </c>
      <c r="J82" s="26">
        <v>0</v>
      </c>
      <c r="K82" s="70">
        <f>J82*E82</f>
        <v>0</v>
      </c>
      <c r="L82" s="26">
        <f>J82+H82+F82</f>
        <v>79.94</v>
      </c>
      <c r="M82" s="71">
        <f>L82*E82</f>
        <v>261.4038</v>
      </c>
    </row>
    <row r="83" spans="1:13" ht="22.5" customHeight="1">
      <c r="A83" s="7" t="s">
        <v>100</v>
      </c>
      <c r="B83" s="7" t="s">
        <v>140</v>
      </c>
      <c r="C83" s="127" t="s">
        <v>22</v>
      </c>
      <c r="D83" s="127" t="s">
        <v>29</v>
      </c>
      <c r="E83" s="77">
        <v>4.35</v>
      </c>
      <c r="F83" s="26">
        <v>66.5</v>
      </c>
      <c r="G83" s="26">
        <f>F83*E83</f>
        <v>289.275</v>
      </c>
      <c r="H83" s="26">
        <v>10.5</v>
      </c>
      <c r="I83" s="26">
        <f>H83*E83</f>
        <v>45.675</v>
      </c>
      <c r="J83" s="26">
        <v>0</v>
      </c>
      <c r="K83" s="70">
        <f>J83*E83</f>
        <v>0</v>
      </c>
      <c r="L83" s="26">
        <f>J83+H83+F83</f>
        <v>77</v>
      </c>
      <c r="M83" s="71">
        <f>L83*E83</f>
        <v>334.95</v>
      </c>
    </row>
    <row r="84" spans="1:13" ht="13.5" customHeight="1">
      <c r="A84" s="5" t="s">
        <v>59</v>
      </c>
      <c r="B84" s="33" t="s">
        <v>76</v>
      </c>
      <c r="C84" s="85"/>
      <c r="D84" s="85"/>
      <c r="E84" s="123"/>
      <c r="F84" s="124"/>
      <c r="G84" s="124"/>
      <c r="H84" s="124"/>
      <c r="I84" s="124"/>
      <c r="J84" s="147"/>
      <c r="K84" s="147"/>
      <c r="L84" s="148"/>
      <c r="M84" s="149"/>
    </row>
    <row r="85" spans="1:13" ht="23.25" customHeight="1">
      <c r="A85" s="7" t="s">
        <v>60</v>
      </c>
      <c r="B85" s="7" t="s">
        <v>92</v>
      </c>
      <c r="C85" s="126" t="s">
        <v>22</v>
      </c>
      <c r="D85" s="127" t="s">
        <v>23</v>
      </c>
      <c r="E85" s="77">
        <v>51.1</v>
      </c>
      <c r="F85" s="26">
        <v>0</v>
      </c>
      <c r="G85" s="26">
        <f>F85*E85</f>
        <v>0</v>
      </c>
      <c r="H85" s="98">
        <v>2.4</v>
      </c>
      <c r="I85" s="26">
        <f>H85*E85</f>
        <v>122.64</v>
      </c>
      <c r="J85" s="26">
        <v>0</v>
      </c>
      <c r="K85" s="70">
        <f>J85*E85</f>
        <v>0</v>
      </c>
      <c r="L85" s="26">
        <f>J85+H85+F85</f>
        <v>2.4</v>
      </c>
      <c r="M85" s="71">
        <f>L85*E85</f>
        <v>122.64</v>
      </c>
    </row>
    <row r="86" spans="1:13" ht="22.5" customHeight="1">
      <c r="A86" s="7" t="s">
        <v>61</v>
      </c>
      <c r="B86" s="7" t="s">
        <v>132</v>
      </c>
      <c r="C86" s="127" t="s">
        <v>22</v>
      </c>
      <c r="D86" s="127" t="s">
        <v>29</v>
      </c>
      <c r="E86" s="77">
        <v>3.1</v>
      </c>
      <c r="F86" s="26">
        <v>66.74</v>
      </c>
      <c r="G86" s="26">
        <f>F86*E86</f>
        <v>206.89399999999998</v>
      </c>
      <c r="H86" s="26">
        <v>13.2</v>
      </c>
      <c r="I86" s="26">
        <f>H86*E86</f>
        <v>40.92</v>
      </c>
      <c r="J86" s="26">
        <v>0</v>
      </c>
      <c r="K86" s="70">
        <f>J86*E86</f>
        <v>0</v>
      </c>
      <c r="L86" s="26">
        <f>J86+H86+F86</f>
        <v>79.94</v>
      </c>
      <c r="M86" s="71">
        <f>L86*E86</f>
        <v>247.814</v>
      </c>
    </row>
    <row r="87" spans="1:13" ht="22.5" customHeight="1">
      <c r="A87" s="7" t="s">
        <v>54</v>
      </c>
      <c r="B87" s="7" t="s">
        <v>99</v>
      </c>
      <c r="C87" s="127" t="s">
        <v>22</v>
      </c>
      <c r="D87" s="127" t="s">
        <v>29</v>
      </c>
      <c r="E87" s="77">
        <v>4.1</v>
      </c>
      <c r="F87" s="26">
        <v>66.5</v>
      </c>
      <c r="G87" s="26">
        <f>F87*E87</f>
        <v>272.65</v>
      </c>
      <c r="H87" s="26">
        <v>10.5</v>
      </c>
      <c r="I87" s="26">
        <f>H87*E87</f>
        <v>43.05</v>
      </c>
      <c r="J87" s="26">
        <v>0</v>
      </c>
      <c r="K87" s="70">
        <f>J87*E87</f>
        <v>0</v>
      </c>
      <c r="L87" s="26">
        <f>J87+H87+F87</f>
        <v>77</v>
      </c>
      <c r="M87" s="71">
        <f>L87*E87</f>
        <v>315.7</v>
      </c>
    </row>
    <row r="88" spans="1:13" ht="12" customHeight="1">
      <c r="A88" s="5" t="s">
        <v>101</v>
      </c>
      <c r="B88" s="25" t="s">
        <v>133</v>
      </c>
      <c r="C88" s="86"/>
      <c r="D88" s="86"/>
      <c r="E88" s="86"/>
      <c r="F88" s="124"/>
      <c r="G88" s="124"/>
      <c r="H88" s="124"/>
      <c r="I88" s="124"/>
      <c r="J88" s="147"/>
      <c r="K88" s="147"/>
      <c r="L88" s="148"/>
      <c r="M88" s="149"/>
    </row>
    <row r="89" spans="1:13" ht="21.75" customHeight="1">
      <c r="A89" s="7" t="s">
        <v>102</v>
      </c>
      <c r="B89" s="7" t="s">
        <v>74</v>
      </c>
      <c r="C89" s="127" t="s">
        <v>22</v>
      </c>
      <c r="D89" s="127" t="s">
        <v>35</v>
      </c>
      <c r="E89" s="77">
        <v>26.1</v>
      </c>
      <c r="F89" s="26">
        <v>5.87</v>
      </c>
      <c r="G89" s="26">
        <f>F89*E89</f>
        <v>153.20700000000002</v>
      </c>
      <c r="H89" s="26">
        <v>4.5</v>
      </c>
      <c r="I89" s="26">
        <f>H89*E89</f>
        <v>117.45</v>
      </c>
      <c r="J89" s="26">
        <v>0</v>
      </c>
      <c r="K89" s="70">
        <f>J89*E89</f>
        <v>0</v>
      </c>
      <c r="L89" s="26">
        <f>J89+H89+F89</f>
        <v>10.370000000000001</v>
      </c>
      <c r="M89" s="71">
        <f>L89*E89</f>
        <v>270.65700000000004</v>
      </c>
    </row>
    <row r="90" spans="1:13" ht="22.5" customHeight="1">
      <c r="A90" s="7" t="s">
        <v>103</v>
      </c>
      <c r="B90" s="7" t="s">
        <v>91</v>
      </c>
      <c r="C90" s="126" t="s">
        <v>22</v>
      </c>
      <c r="D90" s="127" t="s">
        <v>35</v>
      </c>
      <c r="E90" s="77">
        <v>32.51</v>
      </c>
      <c r="F90" s="98">
        <v>0.22</v>
      </c>
      <c r="G90" s="26">
        <f>F90*E90</f>
        <v>7.1522</v>
      </c>
      <c r="H90" s="98">
        <v>4.5</v>
      </c>
      <c r="I90" s="26">
        <f>H90*E90</f>
        <v>146.295</v>
      </c>
      <c r="J90" s="26">
        <v>0</v>
      </c>
      <c r="K90" s="70">
        <f>J90*E90</f>
        <v>0</v>
      </c>
      <c r="L90" s="26">
        <f>J90+H90+F90</f>
        <v>4.72</v>
      </c>
      <c r="M90" s="71">
        <f>L90*E90</f>
        <v>153.44719999999998</v>
      </c>
    </row>
    <row r="91" spans="1:13" ht="13.5" customHeight="1">
      <c r="A91" s="5" t="s">
        <v>104</v>
      </c>
      <c r="B91" s="229" t="s">
        <v>105</v>
      </c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1"/>
    </row>
    <row r="92" spans="1:13" ht="31.5" customHeight="1">
      <c r="A92" s="6" t="s">
        <v>106</v>
      </c>
      <c r="B92" s="6" t="s">
        <v>107</v>
      </c>
      <c r="C92" s="23" t="s">
        <v>22</v>
      </c>
      <c r="D92" s="23" t="s">
        <v>35</v>
      </c>
      <c r="E92" s="118">
        <v>22.5</v>
      </c>
      <c r="F92" s="26">
        <v>0.23</v>
      </c>
      <c r="G92" s="26">
        <f>F92*E92</f>
        <v>5.175</v>
      </c>
      <c r="H92" s="26">
        <v>10.7</v>
      </c>
      <c r="I92" s="26">
        <f>H92*E92</f>
        <v>240.74999999999997</v>
      </c>
      <c r="J92" s="26">
        <v>0</v>
      </c>
      <c r="K92" s="26">
        <f>J92*E92</f>
        <v>0</v>
      </c>
      <c r="L92" s="26">
        <f>J92+H92+F92</f>
        <v>10.93</v>
      </c>
      <c r="M92" s="71">
        <f>L92*E92</f>
        <v>245.92499999999998</v>
      </c>
    </row>
    <row r="93" spans="1:14" ht="12.75">
      <c r="A93" s="63"/>
      <c r="B93" s="64"/>
      <c r="C93" s="99"/>
      <c r="D93" s="82"/>
      <c r="E93" s="74" t="s">
        <v>120</v>
      </c>
      <c r="F93" s="150"/>
      <c r="G93" s="151">
        <f>SUM(G80:G92)</f>
        <v>1442.507</v>
      </c>
      <c r="H93" s="150"/>
      <c r="I93" s="151">
        <f>SUM(I80:I92)</f>
        <v>984.2583</v>
      </c>
      <c r="J93" s="150"/>
      <c r="K93" s="151">
        <f>SUM(K80:K92)</f>
        <v>0.8244</v>
      </c>
      <c r="L93" s="125"/>
      <c r="M93" s="75">
        <f>SUM(M80:M92)</f>
        <v>2427.5897000000004</v>
      </c>
      <c r="N93" s="24"/>
    </row>
    <row r="94" spans="1:13" ht="12.75">
      <c r="A94" s="111"/>
      <c r="B94" s="111"/>
      <c r="C94" s="112"/>
      <c r="D94" s="112"/>
      <c r="E94" s="113"/>
      <c r="F94" s="31"/>
      <c r="G94" s="31"/>
      <c r="H94" s="31"/>
      <c r="I94" s="31"/>
      <c r="J94" s="31"/>
      <c r="K94" s="31"/>
      <c r="L94" s="37"/>
      <c r="M94" s="32"/>
    </row>
    <row r="95" spans="1:13" ht="12.75">
      <c r="A95" s="111"/>
      <c r="B95" s="111"/>
      <c r="C95" s="112"/>
      <c r="D95" s="112"/>
      <c r="E95" s="113"/>
      <c r="F95" s="31"/>
      <c r="G95" s="31"/>
      <c r="H95" s="31"/>
      <c r="I95" s="31"/>
      <c r="J95" s="31"/>
      <c r="K95" s="31"/>
      <c r="L95" s="37"/>
      <c r="M95" s="32"/>
    </row>
    <row r="96" spans="1:13" ht="12.75" customHeight="1">
      <c r="A96" s="220" t="s">
        <v>146</v>
      </c>
      <c r="B96" s="220"/>
      <c r="C96" s="220"/>
      <c r="D96" s="220"/>
      <c r="E96" s="220"/>
      <c r="F96" s="220"/>
      <c r="G96" s="220"/>
      <c r="H96" s="220"/>
      <c r="I96" s="220"/>
      <c r="J96" s="220"/>
      <c r="K96" s="220"/>
      <c r="L96" s="220"/>
      <c r="M96" s="220"/>
    </row>
    <row r="97" spans="1:13" ht="12.75">
      <c r="A97" s="111"/>
      <c r="B97" s="111"/>
      <c r="C97" s="112"/>
      <c r="D97" s="112"/>
      <c r="E97" s="113"/>
      <c r="F97" s="31"/>
      <c r="G97" s="31"/>
      <c r="H97" s="31"/>
      <c r="I97" s="31"/>
      <c r="J97" s="31"/>
      <c r="K97" s="31"/>
      <c r="L97" s="37"/>
      <c r="M97" s="32"/>
    </row>
    <row r="98" spans="1:13" ht="12.75">
      <c r="A98" s="53">
        <v>8</v>
      </c>
      <c r="B98" s="221" t="s">
        <v>142</v>
      </c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3"/>
    </row>
    <row r="99" spans="1:13" ht="12.75">
      <c r="A99" s="58" t="s">
        <v>144</v>
      </c>
      <c r="B99" s="224" t="s">
        <v>143</v>
      </c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6"/>
    </row>
    <row r="100" spans="1:13" ht="12.75">
      <c r="A100" s="128" t="s">
        <v>147</v>
      </c>
      <c r="B100" s="128" t="s">
        <v>148</v>
      </c>
      <c r="C100" s="130" t="s">
        <v>22</v>
      </c>
      <c r="D100" s="130" t="s">
        <v>149</v>
      </c>
      <c r="E100" s="177">
        <v>2</v>
      </c>
      <c r="F100" s="178">
        <v>26.29</v>
      </c>
      <c r="G100" s="178">
        <f>E100*F100</f>
        <v>52.58</v>
      </c>
      <c r="H100" s="178">
        <v>26.34</v>
      </c>
      <c r="I100" s="178">
        <f>E100*H100</f>
        <v>52.68</v>
      </c>
      <c r="J100" s="178">
        <v>0</v>
      </c>
      <c r="K100" s="178">
        <f>E100*J100</f>
        <v>0</v>
      </c>
      <c r="L100" s="178">
        <f>F100+H100+J100</f>
        <v>52.629999999999995</v>
      </c>
      <c r="M100" s="179">
        <f>E100*L100</f>
        <v>105.25999999999999</v>
      </c>
    </row>
    <row r="101" spans="1:13" ht="12.75">
      <c r="A101" s="58" t="s">
        <v>150</v>
      </c>
      <c r="B101" s="224" t="s">
        <v>151</v>
      </c>
      <c r="C101" s="225"/>
      <c r="D101" s="225"/>
      <c r="E101" s="225"/>
      <c r="F101" s="225"/>
      <c r="G101" s="225"/>
      <c r="H101" s="225"/>
      <c r="I101" s="225"/>
      <c r="J101" s="225"/>
      <c r="K101" s="225"/>
      <c r="L101" s="225"/>
      <c r="M101" s="226"/>
    </row>
    <row r="102" spans="1:13" ht="52.5">
      <c r="A102" s="128" t="s">
        <v>152</v>
      </c>
      <c r="B102" s="128" t="s">
        <v>153</v>
      </c>
      <c r="C102" s="130" t="s">
        <v>22</v>
      </c>
      <c r="D102" s="130" t="s">
        <v>149</v>
      </c>
      <c r="E102" s="177">
        <v>2</v>
      </c>
      <c r="F102" s="178">
        <v>214.19</v>
      </c>
      <c r="G102" s="178">
        <f>E102*F102</f>
        <v>428.38</v>
      </c>
      <c r="H102" s="178">
        <v>0.53</v>
      </c>
      <c r="I102" s="178">
        <f>E102*H102</f>
        <v>1.06</v>
      </c>
      <c r="J102" s="178">
        <v>0</v>
      </c>
      <c r="K102" s="178">
        <f>E102*J102</f>
        <v>0</v>
      </c>
      <c r="L102" s="178">
        <f>F102+H102+J102</f>
        <v>214.72</v>
      </c>
      <c r="M102" s="179">
        <f>E102*L102</f>
        <v>429.44</v>
      </c>
    </row>
    <row r="103" spans="1:13" ht="52.5">
      <c r="A103" s="128" t="s">
        <v>162</v>
      </c>
      <c r="B103" s="128" t="s">
        <v>163</v>
      </c>
      <c r="C103" s="176" t="s">
        <v>22</v>
      </c>
      <c r="D103" s="176" t="s">
        <v>149</v>
      </c>
      <c r="E103" s="177">
        <v>9</v>
      </c>
      <c r="F103" s="178">
        <v>47.74</v>
      </c>
      <c r="G103" s="178">
        <f>E103*F103</f>
        <v>429.66</v>
      </c>
      <c r="H103" s="178">
        <v>0.53</v>
      </c>
      <c r="I103" s="178">
        <f>E103*H103</f>
        <v>4.7700000000000005</v>
      </c>
      <c r="J103" s="178">
        <v>0</v>
      </c>
      <c r="K103" s="178">
        <f>E103*J103</f>
        <v>0</v>
      </c>
      <c r="L103" s="178">
        <f>F103+H103+J103</f>
        <v>48.27</v>
      </c>
      <c r="M103" s="179">
        <f>E103*L103</f>
        <v>434.43</v>
      </c>
    </row>
    <row r="104" spans="1:13" ht="12.75">
      <c r="A104" s="63"/>
      <c r="B104" s="64"/>
      <c r="C104" s="99"/>
      <c r="D104" s="82"/>
      <c r="E104" s="74" t="s">
        <v>120</v>
      </c>
      <c r="F104" s="150"/>
      <c r="G104" s="151">
        <f>SUM(G100:G103)</f>
        <v>910.62</v>
      </c>
      <c r="H104" s="150"/>
      <c r="I104" s="151">
        <f>SUM(I100:I103)</f>
        <v>58.510000000000005</v>
      </c>
      <c r="J104" s="150"/>
      <c r="K104" s="151">
        <v>0</v>
      </c>
      <c r="L104" s="125"/>
      <c r="M104" s="75">
        <f>SUM(M100:M103)</f>
        <v>969.1300000000001</v>
      </c>
    </row>
    <row r="105" spans="1:13" ht="12.75">
      <c r="A105" s="174"/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5"/>
    </row>
    <row r="106" spans="1:13" ht="11.25" customHeight="1">
      <c r="A106" s="2"/>
      <c r="B106" s="3"/>
      <c r="C106" s="87"/>
      <c r="D106" s="87"/>
      <c r="E106" s="93"/>
      <c r="F106" s="3"/>
      <c r="G106" s="3"/>
      <c r="H106" s="3"/>
      <c r="I106" s="3"/>
      <c r="J106" s="3"/>
      <c r="K106" s="3"/>
      <c r="L106" s="38"/>
      <c r="M106" s="4"/>
    </row>
    <row r="107" spans="1:14" ht="20.25" customHeight="1">
      <c r="A107" s="155" t="s">
        <v>39</v>
      </c>
      <c r="B107" s="156"/>
      <c r="C107" s="91"/>
      <c r="D107" s="91"/>
      <c r="E107" s="94"/>
      <c r="F107" s="36"/>
      <c r="G107" s="163">
        <f>(G21+G28+G37+G62+G70+G76+G93)-G104</f>
        <v>7748.625000000001</v>
      </c>
      <c r="H107" s="164"/>
      <c r="I107" s="163">
        <f>(I21+I28+I37+I62+I70+I76+I93)-I104</f>
        <v>5166.7001</v>
      </c>
      <c r="J107" s="165"/>
      <c r="K107" s="163">
        <f>K21+K28+K37+K62+K70+K76+K93</f>
        <v>99.6134</v>
      </c>
      <c r="L107" s="165"/>
      <c r="M107" s="163">
        <f>(M21+M28+M37+M62+M70+M76+M93)-M104</f>
        <v>13014.937000000002</v>
      </c>
      <c r="N107" s="24"/>
    </row>
    <row r="108" spans="1:13" ht="20.25" customHeight="1">
      <c r="A108" s="157" t="s">
        <v>40</v>
      </c>
      <c r="B108" s="158">
        <v>0.3</v>
      </c>
      <c r="C108" s="161"/>
      <c r="D108" s="161"/>
      <c r="E108" s="95"/>
      <c r="F108" s="28"/>
      <c r="G108" s="166">
        <f>G107*B108</f>
        <v>2324.5875</v>
      </c>
      <c r="H108" s="167"/>
      <c r="I108" s="166">
        <f>I107*B108</f>
        <v>1550.01003</v>
      </c>
      <c r="J108" s="167"/>
      <c r="K108" s="166">
        <f>K107*B108</f>
        <v>29.88402</v>
      </c>
      <c r="L108" s="168"/>
      <c r="M108" s="169">
        <f>G108+I108+K108</f>
        <v>3904.48155</v>
      </c>
    </row>
    <row r="109" spans="1:14" ht="20.25" customHeight="1">
      <c r="A109" s="159" t="s">
        <v>41</v>
      </c>
      <c r="B109" s="160"/>
      <c r="C109" s="162"/>
      <c r="D109" s="162"/>
      <c r="E109" s="96"/>
      <c r="F109" s="29"/>
      <c r="G109" s="170">
        <f>G107+G108</f>
        <v>10073.212500000001</v>
      </c>
      <c r="H109" s="171"/>
      <c r="I109" s="170">
        <f>I107+I108</f>
        <v>6716.7101299999995</v>
      </c>
      <c r="J109" s="171"/>
      <c r="K109" s="170">
        <f>K107+K108</f>
        <v>129.49742</v>
      </c>
      <c r="L109" s="172"/>
      <c r="M109" s="173">
        <f>M107+M108</f>
        <v>16919.418550000002</v>
      </c>
      <c r="N109" s="24"/>
    </row>
    <row r="113" ht="12.75">
      <c r="M113" s="24"/>
    </row>
  </sheetData>
  <mergeCells count="27">
    <mergeCell ref="B91:M91"/>
    <mergeCell ref="B6:J6"/>
    <mergeCell ref="K6:M6"/>
    <mergeCell ref="A1:A2"/>
    <mergeCell ref="B1:M1"/>
    <mergeCell ref="B2:M2"/>
    <mergeCell ref="B5:G5"/>
    <mergeCell ref="H5:M5"/>
    <mergeCell ref="B30:M30"/>
    <mergeCell ref="B31:M31"/>
    <mergeCell ref="B7:I7"/>
    <mergeCell ref="J7:M7"/>
    <mergeCell ref="A13:M13"/>
    <mergeCell ref="B8:I8"/>
    <mergeCell ref="A10:M10"/>
    <mergeCell ref="B39:M39"/>
    <mergeCell ref="B40:M40"/>
    <mergeCell ref="B72:M72"/>
    <mergeCell ref="B73:M73"/>
    <mergeCell ref="B78:M78"/>
    <mergeCell ref="B79:M79"/>
    <mergeCell ref="B64:M64"/>
    <mergeCell ref="B65:M65"/>
    <mergeCell ref="A96:M96"/>
    <mergeCell ref="B98:M98"/>
    <mergeCell ref="B99:M99"/>
    <mergeCell ref="B101:M10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palmyra</dc:creator>
  <cp:keywords/>
  <dc:description/>
  <cp:lastModifiedBy>beatriz</cp:lastModifiedBy>
  <cp:lastPrinted>2010-04-16T20:30:18Z</cp:lastPrinted>
  <dcterms:created xsi:type="dcterms:W3CDTF">2010-01-13T16:44:01Z</dcterms:created>
  <dcterms:modified xsi:type="dcterms:W3CDTF">2010-04-16T20:30:19Z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