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12465" activeTab="2"/>
  </bookViews>
  <sheets>
    <sheet name="ANEXO IV-a" sheetId="1" r:id="rId1"/>
    <sheet name="IV-B" sheetId="2" r:id="rId2"/>
    <sheet name="IV-C" sheetId="3" r:id="rId3"/>
    <sheet name="ANEXO IV-d" sheetId="4" r:id="rId4"/>
  </sheets>
  <definedNames/>
  <calcPr fullCalcOnLoad="1"/>
</workbook>
</file>

<file path=xl/sharedStrings.xml><?xml version="1.0" encoding="utf-8"?>
<sst xmlns="http://schemas.openxmlformats.org/spreadsheetml/2006/main" count="172" uniqueCount="72">
  <si>
    <t>a) cargos efetivos:</t>
  </si>
  <si>
    <t xml:space="preserve">* Servidores removidos, em exercício provisório em outro Órgão, em licença para o trato de interesses particulares e </t>
  </si>
  <si>
    <t>em licença por motivo de afastamento do cônjuge sem remuneração.</t>
  </si>
  <si>
    <t>d) Situação funcional dos servidores ativos:</t>
  </si>
  <si>
    <t>CARREIRA</t>
  </si>
  <si>
    <t>CLASSE / PADRÃO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</si>
  <si>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</si>
  <si>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</si>
  <si>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</si>
  <si>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</si>
  <si>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</si>
  <si>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</si>
  <si>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</si>
  <si>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</si>
  <si>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</si>
  <si>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</si>
  <si>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</si>
  <si>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</si>
  <si>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</si>
  <si>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Quantidade de Cargos</t>
  </si>
  <si>
    <t>Ocupados</t>
  </si>
  <si>
    <t>Vagos</t>
  </si>
  <si>
    <t>Total</t>
  </si>
  <si>
    <t>Estáveis</t>
  </si>
  <si>
    <t>Não-Estáveis</t>
  </si>
  <si>
    <t>Variação %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</si>
  <si>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</si>
  <si>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</si>
  <si>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</si>
  <si>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</si>
  <si>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</si>
  <si>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</si>
  <si>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Cedidos</t>
  </si>
  <si>
    <t>Outros afastamentos*</t>
  </si>
  <si>
    <t xml:space="preserve"> </t>
  </si>
  <si>
    <t>b) cargos em comissão e funções de confiança.</t>
  </si>
  <si>
    <t>Data de Publicação</t>
  </si>
  <si>
    <t>Mês/Ano de Referência</t>
  </si>
  <si>
    <t>Cargo/ Função</t>
  </si>
  <si>
    <t>Com Vínculo Efetivo</t>
  </si>
  <si>
    <t>Sem Vínculo Efetivo</t>
  </si>
  <si>
    <t>Optante</t>
  </si>
  <si>
    <t>Remuneração</t>
  </si>
  <si>
    <t>Integral</t>
  </si>
  <si>
    <t>Cargo Efetivo</t>
  </si>
  <si>
    <t>Cargo/Função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</si>
  <si>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</si>
  <si>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</si>
  <si>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</si>
  <si>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</si>
  <si>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</si>
  <si>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</si>
  <si>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</si>
  <si>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</si>
  <si>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</si>
  <si>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</si>
  <si>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TOTAL</t>
  </si>
  <si>
    <t>c) origem funcional dos ocupantes de cargos em comissão e funções de confiança.</t>
  </si>
  <si>
    <t>CARGOS E FUNÇÕES</t>
  </si>
  <si>
    <t>OCUPADOS POR SERVIDORES COM VÍNCULO EFETIVO</t>
  </si>
  <si>
    <t>OCUPADOS POR SERVIDORES SEM VÍNCULO EFETIVO</t>
  </si>
  <si>
    <t>VAGOS</t>
  </si>
  <si>
    <t>TOTAL GERAL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</si>
  <si>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</si>
  <si>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</si>
  <si>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</si>
  <si>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</si>
  <si>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</si>
  <si>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</si>
  <si>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Estatutários</t>
  </si>
  <si>
    <t>%</t>
  </si>
  <si>
    <t xml:space="preserve">ANEXO IV – QUANTITATIVO DE CARGOS EFETIVOS – BASE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</si>
</sst>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  <numFmt numFmtId="169" formatCode="m/yyyy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right" vertical="top" wrapText="1"/>
    </xf>
    <xf numFmtId="168" fontId="1" fillId="0" borderId="2" xfId="17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1" fillId="0" borderId="7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168" fontId="1" fillId="0" borderId="2" xfId="17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right" vertical="top" wrapText="1"/>
    </xf>
    <xf numFmtId="168" fontId="0" fillId="0" borderId="2" xfId="17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1" fontId="1" fillId="0" borderId="2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 horizontal="left"/>
    </xf>
    <xf numFmtId="3" fontId="1" fillId="0" borderId="6" xfId="0" applyNumberFormat="1" applyFont="1" applyFill="1" applyBorder="1" applyAlignment="1">
      <alignment horizontal="right" vertical="top" wrapText="1"/>
    </xf>
    <xf numFmtId="0" fontId="0" fillId="0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2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7">
      <selection activeCell="T17" sqref="T17"/>
    </sheetView>
  </sheetViews>
  <sheetFormatPr defaultColWidth="9.140625" defaultRowHeight="12.75"/>
  <cols>
    <col min="1" max="1" width="8.00390625" style="18" customWidth="1"/>
    <col min="2" max="2" width="9.140625" style="18" customWidth="1"/>
    <col min="3" max="3" width="5.421875" style="18" customWidth="1"/>
    <col min="4" max="5" width="6.421875" style="18" customWidth="1"/>
    <col min="6" max="6" width="10.421875" style="32" customWidth="1"/>
    <col min="7" max="8" width="6.421875" style="18" customWidth="1"/>
    <col min="9" max="9" width="10.421875" style="32" customWidth="1"/>
    <col min="10" max="11" width="6.421875" style="18" customWidth="1"/>
    <col min="12" max="12" width="10.8515625" style="32" customWidth="1"/>
    <col min="13" max="14" width="6.421875" style="18" customWidth="1"/>
    <col min="15" max="15" width="10.8515625" style="32" customWidth="1"/>
    <col min="16" max="16" width="10.7109375" style="0" customWidth="1"/>
  </cols>
  <sheetData>
    <row r="1" ht="12.75">
      <c r="A1" s="31" t="s">
        <v>71</v>
      </c>
    </row>
    <row r="2" ht="12.75">
      <c r="A2" s="33"/>
    </row>
    <row r="3" ht="12.75">
      <c r="A3" s="33" t="s">
        <v>0</v>
      </c>
    </row>
    <row r="4" ht="13.5" thickBot="1">
      <c r="A4" s="33"/>
    </row>
    <row r="5" spans="1:15" ht="15.75" customHeight="1" thickBot="1">
      <c r="A5" s="52"/>
      <c r="B5" s="53"/>
      <c r="C5" s="51"/>
      <c r="D5" s="54" t="s">
        <v>19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</row>
    <row r="6" spans="1:15" ht="15.75" customHeight="1" thickBot="1">
      <c r="A6" s="57" t="s">
        <v>4</v>
      </c>
      <c r="B6" s="58"/>
      <c r="C6" s="59"/>
      <c r="D6" s="54" t="s">
        <v>20</v>
      </c>
      <c r="E6" s="55"/>
      <c r="F6" s="55"/>
      <c r="G6" s="55"/>
      <c r="H6" s="55"/>
      <c r="I6" s="56"/>
      <c r="J6" s="52" t="s">
        <v>21</v>
      </c>
      <c r="K6" s="53"/>
      <c r="L6" s="51"/>
      <c r="M6" s="63" t="s">
        <v>22</v>
      </c>
      <c r="N6" s="53"/>
      <c r="O6" s="51"/>
    </row>
    <row r="7" spans="1:15" ht="15.75" customHeight="1" thickBot="1">
      <c r="A7" s="57" t="s">
        <v>5</v>
      </c>
      <c r="B7" s="58"/>
      <c r="C7" s="59"/>
      <c r="D7" s="65" t="s">
        <v>23</v>
      </c>
      <c r="E7" s="66"/>
      <c r="F7" s="67"/>
      <c r="G7" s="68" t="s">
        <v>24</v>
      </c>
      <c r="H7" s="66"/>
      <c r="I7" s="67"/>
      <c r="J7" s="60"/>
      <c r="K7" s="61"/>
      <c r="L7" s="62"/>
      <c r="M7" s="64"/>
      <c r="N7" s="61"/>
      <c r="O7" s="62"/>
    </row>
    <row r="8" spans="1:15" ht="26.25" thickBot="1">
      <c r="A8" s="60"/>
      <c r="B8" s="61"/>
      <c r="C8" s="62"/>
      <c r="D8" s="35">
        <v>2012</v>
      </c>
      <c r="E8" s="35">
        <v>2013</v>
      </c>
      <c r="F8" s="35" t="s">
        <v>25</v>
      </c>
      <c r="G8" s="35">
        <v>2012</v>
      </c>
      <c r="H8" s="35">
        <v>2013</v>
      </c>
      <c r="I8" s="35" t="s">
        <v>25</v>
      </c>
      <c r="J8" s="35">
        <v>2012</v>
      </c>
      <c r="K8" s="35">
        <v>2013</v>
      </c>
      <c r="L8" s="35" t="s">
        <v>25</v>
      </c>
      <c r="M8" s="35">
        <v>2012</v>
      </c>
      <c r="N8" s="35">
        <v>2013</v>
      </c>
      <c r="O8" s="35" t="s">
        <v>25</v>
      </c>
    </row>
    <row r="9" spans="1:15" ht="15.75" thickBot="1">
      <c r="A9" s="34"/>
      <c r="B9" s="36"/>
      <c r="C9" s="37">
        <v>15</v>
      </c>
      <c r="D9" s="19">
        <v>47</v>
      </c>
      <c r="E9" s="19">
        <v>47</v>
      </c>
      <c r="F9" s="39">
        <f>IF(D9=0,0,E9/D9-1)</f>
        <v>0</v>
      </c>
      <c r="G9" s="20">
        <v>0</v>
      </c>
      <c r="H9" s="20">
        <v>0</v>
      </c>
      <c r="I9" s="39">
        <f aca="true" t="shared" si="0" ref="I9:I57">IF(G9=0,0,H9/G9-1)</f>
        <v>0</v>
      </c>
      <c r="J9" s="38">
        <v>0</v>
      </c>
      <c r="K9" s="38">
        <v>0</v>
      </c>
      <c r="L9" s="39">
        <f>IF(J9=0,0,K9/J9-1)</f>
        <v>0</v>
      </c>
      <c r="M9" s="38">
        <f>D9+G9+J9</f>
        <v>47</v>
      </c>
      <c r="N9" s="38">
        <f>E9+H9+K9</f>
        <v>47</v>
      </c>
      <c r="O9" s="39">
        <f>IF(M9=0,0,N9/M9-1)</f>
        <v>0</v>
      </c>
    </row>
    <row r="10" spans="1:15" ht="15.75" thickBot="1">
      <c r="A10" s="34"/>
      <c r="B10" s="36"/>
      <c r="C10" s="37">
        <v>14</v>
      </c>
      <c r="D10" s="19">
        <v>0</v>
      </c>
      <c r="E10" s="19">
        <v>0</v>
      </c>
      <c r="F10" s="39">
        <f aca="true" t="shared" si="1" ref="F10:F57">IF(D10=0,0,E10/D10-1)</f>
        <v>0</v>
      </c>
      <c r="G10" s="19">
        <v>0</v>
      </c>
      <c r="H10" s="19">
        <v>0</v>
      </c>
      <c r="I10" s="39">
        <f t="shared" si="0"/>
        <v>0</v>
      </c>
      <c r="J10" s="38">
        <v>0</v>
      </c>
      <c r="K10" s="38">
        <v>0</v>
      </c>
      <c r="L10" s="39">
        <f aca="true" t="shared" si="2" ref="L10:L57">IF(J10=0,0,K10/J10-1)</f>
        <v>0</v>
      </c>
      <c r="M10" s="38">
        <f aca="true" t="shared" si="3" ref="M10:N40">D10+G10+J10</f>
        <v>0</v>
      </c>
      <c r="N10" s="38">
        <f t="shared" si="3"/>
        <v>0</v>
      </c>
      <c r="O10" s="39">
        <f aca="true" t="shared" si="4" ref="O10:O57">IF(M10=0,0,N10/M10-1)</f>
        <v>0</v>
      </c>
    </row>
    <row r="11" spans="1:15" ht="15.75" thickBot="1">
      <c r="A11" s="34"/>
      <c r="B11" s="36" t="s">
        <v>6</v>
      </c>
      <c r="C11" s="37">
        <v>13</v>
      </c>
      <c r="D11" s="19">
        <v>0</v>
      </c>
      <c r="E11" s="19">
        <v>0</v>
      </c>
      <c r="F11" s="39">
        <f t="shared" si="1"/>
        <v>0</v>
      </c>
      <c r="G11" s="19">
        <v>0</v>
      </c>
      <c r="H11" s="19">
        <v>0</v>
      </c>
      <c r="I11" s="39">
        <f t="shared" si="0"/>
        <v>0</v>
      </c>
      <c r="J11" s="38">
        <v>0</v>
      </c>
      <c r="K11" s="38">
        <v>0</v>
      </c>
      <c r="L11" s="39">
        <f t="shared" si="2"/>
        <v>0</v>
      </c>
      <c r="M11" s="38">
        <f t="shared" si="3"/>
        <v>0</v>
      </c>
      <c r="N11" s="38">
        <f t="shared" si="3"/>
        <v>0</v>
      </c>
      <c r="O11" s="39">
        <f t="shared" si="4"/>
        <v>0</v>
      </c>
    </row>
    <row r="12" spans="1:15" ht="15.75" thickBot="1">
      <c r="A12" s="34" t="s">
        <v>7</v>
      </c>
      <c r="B12" s="36"/>
      <c r="C12" s="37">
        <v>12</v>
      </c>
      <c r="D12" s="19">
        <v>0</v>
      </c>
      <c r="E12" s="19">
        <v>0</v>
      </c>
      <c r="F12" s="39">
        <f t="shared" si="1"/>
        <v>0</v>
      </c>
      <c r="G12" s="19">
        <v>0</v>
      </c>
      <c r="H12" s="19">
        <v>0</v>
      </c>
      <c r="I12" s="39">
        <f t="shared" si="0"/>
        <v>0</v>
      </c>
      <c r="J12" s="38">
        <v>0</v>
      </c>
      <c r="K12" s="38">
        <v>0</v>
      </c>
      <c r="L12" s="39">
        <f t="shared" si="2"/>
        <v>0</v>
      </c>
      <c r="M12" s="38">
        <f t="shared" si="3"/>
        <v>0</v>
      </c>
      <c r="N12" s="38">
        <f t="shared" si="3"/>
        <v>0</v>
      </c>
      <c r="O12" s="39">
        <f t="shared" si="4"/>
        <v>0</v>
      </c>
    </row>
    <row r="13" spans="1:15" ht="15.75" thickBot="1">
      <c r="A13" s="34" t="s">
        <v>8</v>
      </c>
      <c r="B13" s="36"/>
      <c r="C13" s="37">
        <v>11</v>
      </c>
      <c r="D13" s="19">
        <v>4</v>
      </c>
      <c r="E13" s="19">
        <v>4</v>
      </c>
      <c r="F13" s="39">
        <f t="shared" si="1"/>
        <v>0</v>
      </c>
      <c r="G13" s="19">
        <v>0</v>
      </c>
      <c r="H13" s="19">
        <v>0</v>
      </c>
      <c r="I13" s="39">
        <f t="shared" si="0"/>
        <v>0</v>
      </c>
      <c r="J13" s="38">
        <v>0</v>
      </c>
      <c r="K13" s="38">
        <v>0</v>
      </c>
      <c r="L13" s="39">
        <f t="shared" si="2"/>
        <v>0</v>
      </c>
      <c r="M13" s="38">
        <f t="shared" si="3"/>
        <v>4</v>
      </c>
      <c r="N13" s="38">
        <f t="shared" si="3"/>
        <v>4</v>
      </c>
      <c r="O13" s="39">
        <f t="shared" si="4"/>
        <v>0</v>
      </c>
    </row>
    <row r="14" spans="1:15" ht="15.75" thickBot="1">
      <c r="A14" s="34" t="s">
        <v>7</v>
      </c>
      <c r="B14" s="40"/>
      <c r="C14" s="37">
        <v>10</v>
      </c>
      <c r="D14" s="19">
        <v>2</v>
      </c>
      <c r="E14" s="19">
        <v>2</v>
      </c>
      <c r="F14" s="39">
        <f t="shared" si="1"/>
        <v>0</v>
      </c>
      <c r="G14" s="19">
        <v>0</v>
      </c>
      <c r="H14" s="19">
        <v>0</v>
      </c>
      <c r="I14" s="39">
        <f t="shared" si="0"/>
        <v>0</v>
      </c>
      <c r="J14" s="38">
        <v>0</v>
      </c>
      <c r="K14" s="38">
        <v>0</v>
      </c>
      <c r="L14" s="39">
        <f t="shared" si="2"/>
        <v>0</v>
      </c>
      <c r="M14" s="38">
        <f t="shared" si="3"/>
        <v>2</v>
      </c>
      <c r="N14" s="38">
        <f t="shared" si="3"/>
        <v>2</v>
      </c>
      <c r="O14" s="39">
        <f t="shared" si="4"/>
        <v>0</v>
      </c>
    </row>
    <row r="15" spans="1:15" ht="15.75" thickBot="1">
      <c r="A15" s="34" t="s">
        <v>9</v>
      </c>
      <c r="B15" s="36"/>
      <c r="C15" s="37">
        <v>9</v>
      </c>
      <c r="D15" s="19">
        <v>1</v>
      </c>
      <c r="E15" s="19">
        <v>1</v>
      </c>
      <c r="F15" s="39">
        <f t="shared" si="1"/>
        <v>0</v>
      </c>
      <c r="G15" s="19">
        <v>0</v>
      </c>
      <c r="H15" s="19">
        <v>0</v>
      </c>
      <c r="I15" s="39">
        <f t="shared" si="0"/>
        <v>0</v>
      </c>
      <c r="J15" s="38">
        <v>0</v>
      </c>
      <c r="K15" s="38">
        <v>0</v>
      </c>
      <c r="L15" s="39">
        <f t="shared" si="2"/>
        <v>0</v>
      </c>
      <c r="M15" s="38">
        <f t="shared" si="3"/>
        <v>1</v>
      </c>
      <c r="N15" s="38">
        <f t="shared" si="3"/>
        <v>1</v>
      </c>
      <c r="O15" s="39">
        <f t="shared" si="4"/>
        <v>0</v>
      </c>
    </row>
    <row r="16" spans="1:15" ht="15.75" thickBot="1">
      <c r="A16" s="34" t="s">
        <v>10</v>
      </c>
      <c r="B16" s="36" t="s">
        <v>11</v>
      </c>
      <c r="C16" s="37">
        <v>8</v>
      </c>
      <c r="D16" s="19">
        <v>46</v>
      </c>
      <c r="E16" s="19">
        <v>46</v>
      </c>
      <c r="F16" s="39">
        <f t="shared" si="1"/>
        <v>0</v>
      </c>
      <c r="G16" s="19">
        <v>0</v>
      </c>
      <c r="H16" s="19">
        <v>0</v>
      </c>
      <c r="I16" s="39">
        <f t="shared" si="0"/>
        <v>0</v>
      </c>
      <c r="J16" s="38">
        <v>0</v>
      </c>
      <c r="K16" s="38">
        <v>0</v>
      </c>
      <c r="L16" s="39">
        <f t="shared" si="2"/>
        <v>0</v>
      </c>
      <c r="M16" s="38">
        <f t="shared" si="3"/>
        <v>46</v>
      </c>
      <c r="N16" s="38">
        <f t="shared" si="3"/>
        <v>46</v>
      </c>
      <c r="O16" s="39">
        <f t="shared" si="4"/>
        <v>0</v>
      </c>
    </row>
    <row r="17" spans="1:15" ht="15.75" thickBot="1">
      <c r="A17" s="34" t="s">
        <v>12</v>
      </c>
      <c r="B17" s="36"/>
      <c r="C17" s="37">
        <v>7</v>
      </c>
      <c r="D17" s="19">
        <v>59</v>
      </c>
      <c r="E17" s="19">
        <v>59</v>
      </c>
      <c r="F17" s="39">
        <f t="shared" si="1"/>
        <v>0</v>
      </c>
      <c r="G17" s="19">
        <v>0</v>
      </c>
      <c r="H17" s="19">
        <v>0</v>
      </c>
      <c r="I17" s="39">
        <f t="shared" si="0"/>
        <v>0</v>
      </c>
      <c r="J17" s="38">
        <v>0</v>
      </c>
      <c r="K17" s="38">
        <v>0</v>
      </c>
      <c r="L17" s="39">
        <f t="shared" si="2"/>
        <v>0</v>
      </c>
      <c r="M17" s="38">
        <f t="shared" si="3"/>
        <v>59</v>
      </c>
      <c r="N17" s="38">
        <f t="shared" si="3"/>
        <v>59</v>
      </c>
      <c r="O17" s="39">
        <f t="shared" si="4"/>
        <v>0</v>
      </c>
    </row>
    <row r="18" spans="1:15" ht="15.75" thickBot="1">
      <c r="A18" s="34" t="s">
        <v>13</v>
      </c>
      <c r="B18" s="36"/>
      <c r="C18" s="37">
        <v>6</v>
      </c>
      <c r="D18" s="19">
        <v>5</v>
      </c>
      <c r="E18" s="19">
        <v>5</v>
      </c>
      <c r="F18" s="39">
        <f t="shared" si="1"/>
        <v>0</v>
      </c>
      <c r="G18" s="19">
        <v>0</v>
      </c>
      <c r="H18" s="19">
        <v>0</v>
      </c>
      <c r="I18" s="39">
        <f t="shared" si="0"/>
        <v>0</v>
      </c>
      <c r="J18" s="38">
        <v>0</v>
      </c>
      <c r="K18" s="38">
        <v>0</v>
      </c>
      <c r="L18" s="39">
        <f t="shared" si="2"/>
        <v>0</v>
      </c>
      <c r="M18" s="38">
        <f t="shared" si="3"/>
        <v>5</v>
      </c>
      <c r="N18" s="38">
        <f t="shared" si="3"/>
        <v>5</v>
      </c>
      <c r="O18" s="39">
        <f t="shared" si="4"/>
        <v>0</v>
      </c>
    </row>
    <row r="19" spans="1:15" ht="15.75" thickBot="1">
      <c r="A19" s="34" t="s">
        <v>7</v>
      </c>
      <c r="B19" s="40"/>
      <c r="C19" s="37">
        <v>5</v>
      </c>
      <c r="D19" s="19">
        <v>11</v>
      </c>
      <c r="E19" s="19">
        <v>11</v>
      </c>
      <c r="F19" s="39">
        <f t="shared" si="1"/>
        <v>0</v>
      </c>
      <c r="G19" s="19">
        <v>0</v>
      </c>
      <c r="H19" s="19">
        <v>0</v>
      </c>
      <c r="I19" s="39">
        <f t="shared" si="0"/>
        <v>0</v>
      </c>
      <c r="J19" s="38">
        <v>0</v>
      </c>
      <c r="K19" s="38">
        <v>0</v>
      </c>
      <c r="L19" s="39">
        <f t="shared" si="2"/>
        <v>0</v>
      </c>
      <c r="M19" s="38">
        <f t="shared" si="3"/>
        <v>11</v>
      </c>
      <c r="N19" s="38">
        <f t="shared" si="3"/>
        <v>11</v>
      </c>
      <c r="O19" s="39">
        <f t="shared" si="4"/>
        <v>0</v>
      </c>
    </row>
    <row r="20" spans="1:15" ht="15.75" thickBot="1">
      <c r="A20" s="34"/>
      <c r="B20" s="36"/>
      <c r="C20" s="37">
        <v>4</v>
      </c>
      <c r="D20" s="19">
        <v>8</v>
      </c>
      <c r="E20" s="19">
        <v>8</v>
      </c>
      <c r="F20" s="39">
        <f t="shared" si="1"/>
        <v>0</v>
      </c>
      <c r="G20" s="19">
        <v>0</v>
      </c>
      <c r="H20" s="19">
        <v>0</v>
      </c>
      <c r="I20" s="39">
        <f t="shared" si="0"/>
        <v>0</v>
      </c>
      <c r="J20" s="38">
        <v>0</v>
      </c>
      <c r="K20" s="38">
        <v>0</v>
      </c>
      <c r="L20" s="39">
        <f t="shared" si="2"/>
        <v>0</v>
      </c>
      <c r="M20" s="38">
        <f t="shared" si="3"/>
        <v>8</v>
      </c>
      <c r="N20" s="38">
        <f t="shared" si="3"/>
        <v>8</v>
      </c>
      <c r="O20" s="39">
        <f t="shared" si="4"/>
        <v>0</v>
      </c>
    </row>
    <row r="21" spans="1:15" ht="15.75" thickBot="1">
      <c r="A21" s="34"/>
      <c r="B21" s="36" t="s">
        <v>7</v>
      </c>
      <c r="C21" s="37">
        <v>3</v>
      </c>
      <c r="D21" s="19">
        <v>0</v>
      </c>
      <c r="E21" s="19">
        <v>0</v>
      </c>
      <c r="F21" s="39">
        <f t="shared" si="1"/>
        <v>0</v>
      </c>
      <c r="G21" s="19">
        <v>0</v>
      </c>
      <c r="H21" s="19">
        <v>0</v>
      </c>
      <c r="I21" s="39">
        <f t="shared" si="0"/>
        <v>0</v>
      </c>
      <c r="J21" s="38">
        <v>0</v>
      </c>
      <c r="K21" s="38">
        <v>0</v>
      </c>
      <c r="L21" s="39">
        <f t="shared" si="2"/>
        <v>0</v>
      </c>
      <c r="M21" s="38">
        <f t="shared" si="3"/>
        <v>0</v>
      </c>
      <c r="N21" s="38">
        <f t="shared" si="3"/>
        <v>0</v>
      </c>
      <c r="O21" s="39">
        <f t="shared" si="4"/>
        <v>0</v>
      </c>
    </row>
    <row r="22" spans="1:15" ht="15.75" thickBot="1">
      <c r="A22" s="34"/>
      <c r="B22" s="36"/>
      <c r="C22" s="37">
        <v>2</v>
      </c>
      <c r="D22" s="19">
        <v>0</v>
      </c>
      <c r="E22" s="19">
        <v>0</v>
      </c>
      <c r="F22" s="39">
        <f t="shared" si="1"/>
        <v>0</v>
      </c>
      <c r="G22" s="19">
        <v>4</v>
      </c>
      <c r="H22" s="19">
        <v>4</v>
      </c>
      <c r="I22" s="39">
        <f t="shared" si="0"/>
        <v>0</v>
      </c>
      <c r="J22" s="38">
        <v>0</v>
      </c>
      <c r="K22" s="38">
        <v>0</v>
      </c>
      <c r="L22" s="39">
        <f t="shared" si="2"/>
        <v>0</v>
      </c>
      <c r="M22" s="38">
        <f t="shared" si="3"/>
        <v>4</v>
      </c>
      <c r="N22" s="38">
        <f t="shared" si="3"/>
        <v>4</v>
      </c>
      <c r="O22" s="39">
        <f t="shared" si="4"/>
        <v>0</v>
      </c>
    </row>
    <row r="23" spans="1:15" ht="15.75" thickBot="1">
      <c r="A23" s="41"/>
      <c r="B23" s="42"/>
      <c r="C23" s="37">
        <v>1</v>
      </c>
      <c r="D23" s="19">
        <v>0</v>
      </c>
      <c r="E23" s="19">
        <v>0</v>
      </c>
      <c r="F23" s="39">
        <f t="shared" si="1"/>
        <v>0</v>
      </c>
      <c r="G23" s="19">
        <v>12</v>
      </c>
      <c r="H23" s="19">
        <v>12</v>
      </c>
      <c r="I23" s="39">
        <f t="shared" si="0"/>
        <v>0</v>
      </c>
      <c r="J23" s="38">
        <v>0</v>
      </c>
      <c r="K23" s="38">
        <v>0</v>
      </c>
      <c r="L23" s="39">
        <f t="shared" si="2"/>
        <v>0</v>
      </c>
      <c r="M23" s="38">
        <f t="shared" si="3"/>
        <v>12</v>
      </c>
      <c r="N23" s="38">
        <f t="shared" si="3"/>
        <v>12</v>
      </c>
      <c r="O23" s="39">
        <f t="shared" si="4"/>
        <v>0</v>
      </c>
    </row>
    <row r="24" spans="1:15" ht="15.75" customHeight="1" thickBot="1">
      <c r="A24" s="69" t="s">
        <v>26</v>
      </c>
      <c r="B24" s="70"/>
      <c r="C24" s="71"/>
      <c r="D24" s="38">
        <f>SUM(D9:D23)</f>
        <v>183</v>
      </c>
      <c r="E24" s="38">
        <f>SUM(E9:E23)</f>
        <v>183</v>
      </c>
      <c r="F24" s="39">
        <f t="shared" si="1"/>
        <v>0</v>
      </c>
      <c r="G24" s="38">
        <f>SUM(G9:G23)</f>
        <v>16</v>
      </c>
      <c r="H24" s="38">
        <f>SUM(H9:H23)</f>
        <v>16</v>
      </c>
      <c r="I24" s="39">
        <f t="shared" si="0"/>
        <v>0</v>
      </c>
      <c r="J24" s="38">
        <f>SUM(J9:J23)</f>
        <v>0</v>
      </c>
      <c r="K24" s="38">
        <f>SUM(K9:K23)</f>
        <v>0</v>
      </c>
      <c r="L24" s="39">
        <f t="shared" si="2"/>
        <v>0</v>
      </c>
      <c r="M24" s="38">
        <f t="shared" si="3"/>
        <v>199</v>
      </c>
      <c r="N24" s="38">
        <f t="shared" si="3"/>
        <v>199</v>
      </c>
      <c r="O24" s="39">
        <f t="shared" si="4"/>
        <v>0</v>
      </c>
    </row>
    <row r="25" spans="1:15" ht="15.75" thickBot="1">
      <c r="A25" s="34"/>
      <c r="B25" s="43"/>
      <c r="C25" s="37">
        <v>15</v>
      </c>
      <c r="D25" s="19">
        <v>98</v>
      </c>
      <c r="E25" s="19">
        <v>98</v>
      </c>
      <c r="F25" s="39">
        <f t="shared" si="1"/>
        <v>0</v>
      </c>
      <c r="G25" s="19">
        <v>0</v>
      </c>
      <c r="H25" s="19">
        <v>0</v>
      </c>
      <c r="I25" s="39">
        <f t="shared" si="0"/>
        <v>0</v>
      </c>
      <c r="J25" s="38">
        <v>0</v>
      </c>
      <c r="K25" s="38">
        <v>0</v>
      </c>
      <c r="L25" s="39">
        <f t="shared" si="2"/>
        <v>0</v>
      </c>
      <c r="M25" s="38">
        <f t="shared" si="3"/>
        <v>98</v>
      </c>
      <c r="N25" s="38">
        <f t="shared" si="3"/>
        <v>98</v>
      </c>
      <c r="O25" s="39">
        <f t="shared" si="4"/>
        <v>0</v>
      </c>
    </row>
    <row r="26" spans="1:15" ht="15.75" thickBot="1">
      <c r="A26" s="34"/>
      <c r="B26" s="43"/>
      <c r="C26" s="37">
        <v>14</v>
      </c>
      <c r="D26" s="19">
        <v>0</v>
      </c>
      <c r="E26" s="19">
        <v>0</v>
      </c>
      <c r="F26" s="39">
        <f t="shared" si="1"/>
        <v>0</v>
      </c>
      <c r="G26" s="19">
        <v>0</v>
      </c>
      <c r="H26" s="19">
        <v>0</v>
      </c>
      <c r="I26" s="39">
        <f t="shared" si="0"/>
        <v>0</v>
      </c>
      <c r="J26" s="38">
        <v>0</v>
      </c>
      <c r="K26" s="38">
        <v>0</v>
      </c>
      <c r="L26" s="39">
        <f t="shared" si="2"/>
        <v>0</v>
      </c>
      <c r="M26" s="38">
        <f t="shared" si="3"/>
        <v>0</v>
      </c>
      <c r="N26" s="38">
        <f t="shared" si="3"/>
        <v>0</v>
      </c>
      <c r="O26" s="39">
        <f t="shared" si="4"/>
        <v>0</v>
      </c>
    </row>
    <row r="27" spans="1:15" ht="15.75" thickBot="1">
      <c r="A27" s="34"/>
      <c r="B27" s="43" t="s">
        <v>6</v>
      </c>
      <c r="C27" s="37">
        <v>13</v>
      </c>
      <c r="D27" s="19">
        <v>0</v>
      </c>
      <c r="E27" s="19">
        <v>0</v>
      </c>
      <c r="F27" s="39">
        <f t="shared" si="1"/>
        <v>0</v>
      </c>
      <c r="G27" s="19">
        <v>0</v>
      </c>
      <c r="H27" s="19">
        <v>0</v>
      </c>
      <c r="I27" s="39">
        <f t="shared" si="0"/>
        <v>0</v>
      </c>
      <c r="J27" s="38">
        <v>0</v>
      </c>
      <c r="K27" s="38">
        <v>0</v>
      </c>
      <c r="L27" s="39">
        <f t="shared" si="2"/>
        <v>0</v>
      </c>
      <c r="M27" s="38">
        <f t="shared" si="3"/>
        <v>0</v>
      </c>
      <c r="N27" s="38">
        <f t="shared" si="3"/>
        <v>0</v>
      </c>
      <c r="O27" s="39">
        <f t="shared" si="4"/>
        <v>0</v>
      </c>
    </row>
    <row r="28" spans="1:15" ht="15.75" thickBot="1">
      <c r="A28" s="34"/>
      <c r="B28" s="43"/>
      <c r="C28" s="37">
        <v>12</v>
      </c>
      <c r="D28" s="19">
        <v>0</v>
      </c>
      <c r="E28" s="19">
        <v>0</v>
      </c>
      <c r="F28" s="39">
        <f t="shared" si="1"/>
        <v>0</v>
      </c>
      <c r="G28" s="19">
        <v>0</v>
      </c>
      <c r="H28" s="19">
        <v>0</v>
      </c>
      <c r="I28" s="39">
        <f t="shared" si="0"/>
        <v>0</v>
      </c>
      <c r="J28" s="38">
        <v>0</v>
      </c>
      <c r="K28" s="38">
        <v>0</v>
      </c>
      <c r="L28" s="39">
        <f t="shared" si="2"/>
        <v>0</v>
      </c>
      <c r="M28" s="38">
        <f t="shared" si="3"/>
        <v>0</v>
      </c>
      <c r="N28" s="38">
        <f t="shared" si="3"/>
        <v>0</v>
      </c>
      <c r="O28" s="39">
        <f t="shared" si="4"/>
        <v>0</v>
      </c>
    </row>
    <row r="29" spans="1:15" ht="15.75" thickBot="1">
      <c r="A29" s="34" t="s">
        <v>13</v>
      </c>
      <c r="B29" s="43"/>
      <c r="C29" s="37">
        <v>11</v>
      </c>
      <c r="D29" s="19">
        <v>4</v>
      </c>
      <c r="E29" s="19">
        <v>4</v>
      </c>
      <c r="F29" s="39">
        <f t="shared" si="1"/>
        <v>0</v>
      </c>
      <c r="G29" s="19">
        <v>0</v>
      </c>
      <c r="H29" s="19">
        <v>0</v>
      </c>
      <c r="I29" s="39">
        <f t="shared" si="0"/>
        <v>0</v>
      </c>
      <c r="J29" s="38">
        <v>0</v>
      </c>
      <c r="K29" s="38">
        <v>0</v>
      </c>
      <c r="L29" s="39">
        <f t="shared" si="2"/>
        <v>0</v>
      </c>
      <c r="M29" s="38">
        <f t="shared" si="3"/>
        <v>4</v>
      </c>
      <c r="N29" s="38">
        <f t="shared" si="3"/>
        <v>4</v>
      </c>
      <c r="O29" s="39">
        <f t="shared" si="4"/>
        <v>0</v>
      </c>
    </row>
    <row r="30" spans="1:15" ht="15.75" thickBot="1">
      <c r="A30" s="34" t="s">
        <v>14</v>
      </c>
      <c r="B30" s="44"/>
      <c r="C30" s="37">
        <v>10</v>
      </c>
      <c r="D30" s="19">
        <v>1</v>
      </c>
      <c r="E30" s="19">
        <v>1</v>
      </c>
      <c r="F30" s="39">
        <f t="shared" si="1"/>
        <v>0</v>
      </c>
      <c r="G30" s="19">
        <v>0</v>
      </c>
      <c r="H30" s="19">
        <v>0</v>
      </c>
      <c r="I30" s="39">
        <f t="shared" si="0"/>
        <v>0</v>
      </c>
      <c r="J30" s="38">
        <v>0</v>
      </c>
      <c r="K30" s="38">
        <v>0</v>
      </c>
      <c r="L30" s="39">
        <f t="shared" si="2"/>
        <v>0</v>
      </c>
      <c r="M30" s="38">
        <f t="shared" si="3"/>
        <v>1</v>
      </c>
      <c r="N30" s="38">
        <f t="shared" si="3"/>
        <v>1</v>
      </c>
      <c r="O30" s="39">
        <f t="shared" si="4"/>
        <v>0</v>
      </c>
    </row>
    <row r="31" spans="1:15" ht="15.75" thickBot="1">
      <c r="A31" s="34" t="s">
        <v>6</v>
      </c>
      <c r="B31" s="43"/>
      <c r="C31" s="37">
        <v>9</v>
      </c>
      <c r="D31" s="19">
        <v>0</v>
      </c>
      <c r="E31" s="19">
        <v>0</v>
      </c>
      <c r="F31" s="39">
        <f t="shared" si="1"/>
        <v>0</v>
      </c>
      <c r="G31" s="19">
        <v>0</v>
      </c>
      <c r="H31" s="19">
        <v>0</v>
      </c>
      <c r="I31" s="39">
        <f t="shared" si="0"/>
        <v>0</v>
      </c>
      <c r="J31" s="38">
        <v>0</v>
      </c>
      <c r="K31" s="38">
        <v>0</v>
      </c>
      <c r="L31" s="39">
        <f t="shared" si="2"/>
        <v>0</v>
      </c>
      <c r="M31" s="38">
        <f t="shared" si="3"/>
        <v>0</v>
      </c>
      <c r="N31" s="38">
        <f t="shared" si="3"/>
        <v>0</v>
      </c>
      <c r="O31" s="39">
        <f t="shared" si="4"/>
        <v>0</v>
      </c>
    </row>
    <row r="32" spans="1:15" ht="15.75" thickBot="1">
      <c r="A32" s="34" t="s">
        <v>8</v>
      </c>
      <c r="B32" s="43" t="s">
        <v>11</v>
      </c>
      <c r="C32" s="37">
        <v>8</v>
      </c>
      <c r="D32" s="19">
        <v>49</v>
      </c>
      <c r="E32" s="19">
        <v>49</v>
      </c>
      <c r="F32" s="39">
        <f t="shared" si="1"/>
        <v>0</v>
      </c>
      <c r="G32" s="19">
        <v>0</v>
      </c>
      <c r="H32" s="19">
        <v>0</v>
      </c>
      <c r="I32" s="39">
        <f t="shared" si="0"/>
        <v>0</v>
      </c>
      <c r="J32" s="38">
        <v>0</v>
      </c>
      <c r="K32" s="38">
        <v>0</v>
      </c>
      <c r="L32" s="39">
        <f t="shared" si="2"/>
        <v>0</v>
      </c>
      <c r="M32" s="38">
        <f t="shared" si="3"/>
        <v>49</v>
      </c>
      <c r="N32" s="38">
        <f t="shared" si="3"/>
        <v>49</v>
      </c>
      <c r="O32" s="39">
        <f t="shared" si="4"/>
        <v>0</v>
      </c>
    </row>
    <row r="33" spans="1:15" ht="15.75" thickBot="1">
      <c r="A33" s="34" t="s">
        <v>10</v>
      </c>
      <c r="B33" s="43"/>
      <c r="C33" s="37">
        <v>7</v>
      </c>
      <c r="D33" s="19">
        <v>88</v>
      </c>
      <c r="E33" s="19">
        <v>88</v>
      </c>
      <c r="F33" s="39">
        <f t="shared" si="1"/>
        <v>0</v>
      </c>
      <c r="G33" s="19">
        <v>0</v>
      </c>
      <c r="H33" s="19">
        <v>0</v>
      </c>
      <c r="I33" s="39">
        <f t="shared" si="0"/>
        <v>0</v>
      </c>
      <c r="J33" s="38">
        <v>0</v>
      </c>
      <c r="K33" s="38">
        <v>0</v>
      </c>
      <c r="L33" s="39">
        <f t="shared" si="2"/>
        <v>0</v>
      </c>
      <c r="M33" s="38">
        <f t="shared" si="3"/>
        <v>88</v>
      </c>
      <c r="N33" s="38">
        <f t="shared" si="3"/>
        <v>88</v>
      </c>
      <c r="O33" s="39">
        <f t="shared" si="4"/>
        <v>0</v>
      </c>
    </row>
    <row r="34" spans="1:15" ht="15.75" thickBot="1">
      <c r="A34" s="34" t="s">
        <v>6</v>
      </c>
      <c r="B34" s="43"/>
      <c r="C34" s="37">
        <v>6</v>
      </c>
      <c r="D34" s="19">
        <v>5</v>
      </c>
      <c r="E34" s="19">
        <v>5</v>
      </c>
      <c r="F34" s="39">
        <f t="shared" si="1"/>
        <v>0</v>
      </c>
      <c r="G34" s="19">
        <v>0</v>
      </c>
      <c r="H34" s="19">
        <v>0</v>
      </c>
      <c r="I34" s="39">
        <f t="shared" si="0"/>
        <v>0</v>
      </c>
      <c r="J34" s="38">
        <v>0</v>
      </c>
      <c r="K34" s="38">
        <v>0</v>
      </c>
      <c r="L34" s="39">
        <f t="shared" si="2"/>
        <v>0</v>
      </c>
      <c r="M34" s="38">
        <f t="shared" si="3"/>
        <v>5</v>
      </c>
      <c r="N34" s="38">
        <f t="shared" si="3"/>
        <v>5</v>
      </c>
      <c r="O34" s="39">
        <f t="shared" si="4"/>
        <v>0</v>
      </c>
    </row>
    <row r="35" spans="1:15" ht="15.75" thickBot="1">
      <c r="A35" s="34" t="s">
        <v>15</v>
      </c>
      <c r="B35" s="44"/>
      <c r="C35" s="37">
        <v>5</v>
      </c>
      <c r="D35" s="19">
        <v>9</v>
      </c>
      <c r="E35" s="19">
        <v>9</v>
      </c>
      <c r="F35" s="39">
        <f t="shared" si="1"/>
        <v>0</v>
      </c>
      <c r="G35" s="19">
        <v>0</v>
      </c>
      <c r="H35" s="19">
        <v>0</v>
      </c>
      <c r="I35" s="39">
        <f t="shared" si="0"/>
        <v>0</v>
      </c>
      <c r="J35" s="38">
        <v>0</v>
      </c>
      <c r="K35" s="38">
        <v>0</v>
      </c>
      <c r="L35" s="39">
        <f t="shared" si="2"/>
        <v>0</v>
      </c>
      <c r="M35" s="38">
        <f t="shared" si="3"/>
        <v>9</v>
      </c>
      <c r="N35" s="38">
        <f t="shared" si="3"/>
        <v>9</v>
      </c>
      <c r="O35" s="39">
        <f t="shared" si="4"/>
        <v>0</v>
      </c>
    </row>
    <row r="36" spans="1:15" ht="15.75" thickBot="1">
      <c r="A36" s="34"/>
      <c r="B36" s="43"/>
      <c r="C36" s="37">
        <v>4</v>
      </c>
      <c r="D36" s="19">
        <v>15</v>
      </c>
      <c r="E36" s="19">
        <v>15</v>
      </c>
      <c r="F36" s="39">
        <f t="shared" si="1"/>
        <v>0</v>
      </c>
      <c r="G36" s="19">
        <v>0</v>
      </c>
      <c r="H36" s="19">
        <v>0</v>
      </c>
      <c r="I36" s="39">
        <f t="shared" si="0"/>
        <v>0</v>
      </c>
      <c r="J36" s="38">
        <v>0</v>
      </c>
      <c r="K36" s="38">
        <v>0</v>
      </c>
      <c r="L36" s="39">
        <f t="shared" si="2"/>
        <v>0</v>
      </c>
      <c r="M36" s="38">
        <f t="shared" si="3"/>
        <v>15</v>
      </c>
      <c r="N36" s="38">
        <f t="shared" si="3"/>
        <v>15</v>
      </c>
      <c r="O36" s="39">
        <f t="shared" si="4"/>
        <v>0</v>
      </c>
    </row>
    <row r="37" spans="1:15" ht="15.75" thickBot="1">
      <c r="A37" s="34"/>
      <c r="B37" s="43" t="s">
        <v>7</v>
      </c>
      <c r="C37" s="37">
        <v>3</v>
      </c>
      <c r="D37" s="19">
        <v>0</v>
      </c>
      <c r="E37" s="19">
        <v>0</v>
      </c>
      <c r="F37" s="39">
        <f t="shared" si="1"/>
        <v>0</v>
      </c>
      <c r="G37" s="19">
        <v>2</v>
      </c>
      <c r="H37" s="19">
        <v>2</v>
      </c>
      <c r="I37" s="39">
        <f t="shared" si="0"/>
        <v>0</v>
      </c>
      <c r="J37" s="38">
        <v>0</v>
      </c>
      <c r="K37" s="38">
        <v>0</v>
      </c>
      <c r="L37" s="39">
        <f t="shared" si="2"/>
        <v>0</v>
      </c>
      <c r="M37" s="38">
        <f t="shared" si="3"/>
        <v>2</v>
      </c>
      <c r="N37" s="38">
        <f t="shared" si="3"/>
        <v>2</v>
      </c>
      <c r="O37" s="39">
        <f t="shared" si="4"/>
        <v>0</v>
      </c>
    </row>
    <row r="38" spans="1:15" ht="15.75" thickBot="1">
      <c r="A38" s="34"/>
      <c r="B38" s="43"/>
      <c r="C38" s="37">
        <v>2</v>
      </c>
      <c r="D38" s="19">
        <v>0</v>
      </c>
      <c r="E38" s="19">
        <v>0</v>
      </c>
      <c r="F38" s="39">
        <f t="shared" si="1"/>
        <v>0</v>
      </c>
      <c r="G38" s="19">
        <v>1</v>
      </c>
      <c r="H38" s="19">
        <v>1</v>
      </c>
      <c r="I38" s="39">
        <f t="shared" si="0"/>
        <v>0</v>
      </c>
      <c r="J38" s="38">
        <v>0</v>
      </c>
      <c r="K38" s="38">
        <v>0</v>
      </c>
      <c r="L38" s="39">
        <f t="shared" si="2"/>
        <v>0</v>
      </c>
      <c r="M38" s="38">
        <f t="shared" si="3"/>
        <v>1</v>
      </c>
      <c r="N38" s="38">
        <f t="shared" si="3"/>
        <v>1</v>
      </c>
      <c r="O38" s="39">
        <f t="shared" si="4"/>
        <v>0</v>
      </c>
    </row>
    <row r="39" spans="1:15" ht="15.75" thickBot="1">
      <c r="A39" s="41"/>
      <c r="B39" s="45"/>
      <c r="C39" s="37">
        <v>1</v>
      </c>
      <c r="D39" s="19">
        <v>0</v>
      </c>
      <c r="E39" s="19">
        <v>0</v>
      </c>
      <c r="F39" s="39">
        <f t="shared" si="1"/>
        <v>0</v>
      </c>
      <c r="G39" s="19">
        <v>20</v>
      </c>
      <c r="H39" s="19">
        <v>20</v>
      </c>
      <c r="I39" s="39">
        <f t="shared" si="0"/>
        <v>0</v>
      </c>
      <c r="J39" s="38">
        <v>1</v>
      </c>
      <c r="K39" s="38">
        <v>1</v>
      </c>
      <c r="L39" s="39">
        <f t="shared" si="2"/>
        <v>0</v>
      </c>
      <c r="M39" s="38">
        <f t="shared" si="3"/>
        <v>21</v>
      </c>
      <c r="N39" s="38">
        <f t="shared" si="3"/>
        <v>21</v>
      </c>
      <c r="O39" s="39">
        <f t="shared" si="4"/>
        <v>0</v>
      </c>
    </row>
    <row r="40" spans="1:15" ht="15.75" customHeight="1" thickBot="1">
      <c r="A40" s="69" t="s">
        <v>27</v>
      </c>
      <c r="B40" s="70"/>
      <c r="C40" s="71"/>
      <c r="D40" s="38">
        <f>SUM(D25:D39)</f>
        <v>269</v>
      </c>
      <c r="E40" s="38">
        <f>SUM(E25:E39)</f>
        <v>269</v>
      </c>
      <c r="F40" s="39">
        <f t="shared" si="1"/>
        <v>0</v>
      </c>
      <c r="G40" s="38">
        <f>SUM(G25:G39)</f>
        <v>23</v>
      </c>
      <c r="H40" s="38">
        <f>SUM(H25:H39)</f>
        <v>23</v>
      </c>
      <c r="I40" s="39">
        <f t="shared" si="0"/>
        <v>0</v>
      </c>
      <c r="J40" s="38">
        <f>+SUM(J25:J39)</f>
        <v>1</v>
      </c>
      <c r="K40" s="38">
        <f>+SUM(K25:K39)</f>
        <v>1</v>
      </c>
      <c r="L40" s="39">
        <f t="shared" si="2"/>
        <v>0</v>
      </c>
      <c r="M40" s="38">
        <f t="shared" si="3"/>
        <v>293</v>
      </c>
      <c r="N40" s="38">
        <f t="shared" si="3"/>
        <v>293</v>
      </c>
      <c r="O40" s="39">
        <f t="shared" si="4"/>
        <v>0</v>
      </c>
    </row>
    <row r="41" spans="1:15" ht="13.5" thickBot="1">
      <c r="A41" s="34"/>
      <c r="B41" s="43"/>
      <c r="C41" s="37">
        <v>15</v>
      </c>
      <c r="D41" s="38">
        <v>0</v>
      </c>
      <c r="E41" s="38">
        <v>0</v>
      </c>
      <c r="F41" s="39">
        <f t="shared" si="1"/>
        <v>0</v>
      </c>
      <c r="G41" s="38">
        <v>0</v>
      </c>
      <c r="H41" s="38">
        <v>0</v>
      </c>
      <c r="I41" s="39">
        <f t="shared" si="0"/>
        <v>0</v>
      </c>
      <c r="J41" s="38">
        <v>0</v>
      </c>
      <c r="K41" s="38">
        <v>0</v>
      </c>
      <c r="L41" s="39">
        <f t="shared" si="2"/>
        <v>0</v>
      </c>
      <c r="M41" s="38">
        <v>0</v>
      </c>
      <c r="N41" s="38">
        <v>0</v>
      </c>
      <c r="O41" s="39">
        <f t="shared" si="4"/>
        <v>0</v>
      </c>
    </row>
    <row r="42" spans="1:15" ht="13.5" thickBot="1">
      <c r="A42" s="34"/>
      <c r="B42" s="43"/>
      <c r="C42" s="37">
        <v>14</v>
      </c>
      <c r="D42" s="38">
        <v>0</v>
      </c>
      <c r="E42" s="38">
        <v>0</v>
      </c>
      <c r="F42" s="39">
        <f t="shared" si="1"/>
        <v>0</v>
      </c>
      <c r="G42" s="38">
        <v>0</v>
      </c>
      <c r="H42" s="38">
        <v>0</v>
      </c>
      <c r="I42" s="39">
        <f t="shared" si="0"/>
        <v>0</v>
      </c>
      <c r="J42" s="38">
        <v>0</v>
      </c>
      <c r="K42" s="38">
        <v>0</v>
      </c>
      <c r="L42" s="39">
        <f t="shared" si="2"/>
        <v>0</v>
      </c>
      <c r="M42" s="38">
        <v>0</v>
      </c>
      <c r="N42" s="38">
        <v>0</v>
      </c>
      <c r="O42" s="39">
        <f t="shared" si="4"/>
        <v>0</v>
      </c>
    </row>
    <row r="43" spans="1:15" ht="13.5" thickBot="1">
      <c r="A43" s="34"/>
      <c r="B43" s="43" t="s">
        <v>6</v>
      </c>
      <c r="C43" s="37">
        <v>13</v>
      </c>
      <c r="D43" s="38">
        <v>0</v>
      </c>
      <c r="E43" s="38">
        <v>0</v>
      </c>
      <c r="F43" s="39">
        <f t="shared" si="1"/>
        <v>0</v>
      </c>
      <c r="G43" s="38">
        <v>0</v>
      </c>
      <c r="H43" s="38">
        <v>0</v>
      </c>
      <c r="I43" s="39">
        <f t="shared" si="0"/>
        <v>0</v>
      </c>
      <c r="J43" s="38">
        <v>0</v>
      </c>
      <c r="K43" s="38">
        <v>0</v>
      </c>
      <c r="L43" s="39">
        <f t="shared" si="2"/>
        <v>0</v>
      </c>
      <c r="M43" s="38">
        <v>0</v>
      </c>
      <c r="N43" s="38">
        <v>0</v>
      </c>
      <c r="O43" s="39">
        <f t="shared" si="4"/>
        <v>0</v>
      </c>
    </row>
    <row r="44" spans="1:15" ht="13.5" thickBot="1">
      <c r="A44" s="34" t="s">
        <v>7</v>
      </c>
      <c r="B44" s="43"/>
      <c r="C44" s="37">
        <v>12</v>
      </c>
      <c r="D44" s="38">
        <v>0</v>
      </c>
      <c r="E44" s="38">
        <v>0</v>
      </c>
      <c r="F44" s="39">
        <f t="shared" si="1"/>
        <v>0</v>
      </c>
      <c r="G44" s="38">
        <v>0</v>
      </c>
      <c r="H44" s="38">
        <v>0</v>
      </c>
      <c r="I44" s="39">
        <f t="shared" si="0"/>
        <v>0</v>
      </c>
      <c r="J44" s="38">
        <v>0</v>
      </c>
      <c r="K44" s="38">
        <v>0</v>
      </c>
      <c r="L44" s="39">
        <f t="shared" si="2"/>
        <v>0</v>
      </c>
      <c r="M44" s="38">
        <v>0</v>
      </c>
      <c r="N44" s="38">
        <v>0</v>
      </c>
      <c r="O44" s="39">
        <f t="shared" si="4"/>
        <v>0</v>
      </c>
    </row>
    <row r="45" spans="1:15" ht="13.5" thickBot="1">
      <c r="A45" s="34" t="s">
        <v>16</v>
      </c>
      <c r="B45" s="43"/>
      <c r="C45" s="37">
        <v>11</v>
      </c>
      <c r="D45" s="38">
        <v>0</v>
      </c>
      <c r="E45" s="38">
        <v>0</v>
      </c>
      <c r="F45" s="39">
        <f t="shared" si="1"/>
        <v>0</v>
      </c>
      <c r="G45" s="38">
        <v>0</v>
      </c>
      <c r="H45" s="38">
        <v>0</v>
      </c>
      <c r="I45" s="39">
        <f t="shared" si="0"/>
        <v>0</v>
      </c>
      <c r="J45" s="38">
        <v>0</v>
      </c>
      <c r="K45" s="38">
        <v>0</v>
      </c>
      <c r="L45" s="39">
        <f t="shared" si="2"/>
        <v>0</v>
      </c>
      <c r="M45" s="38">
        <v>0</v>
      </c>
      <c r="N45" s="38">
        <v>0</v>
      </c>
      <c r="O45" s="39">
        <f t="shared" si="4"/>
        <v>0</v>
      </c>
    </row>
    <row r="46" spans="1:15" ht="13.5" thickBot="1">
      <c r="A46" s="34" t="s">
        <v>17</v>
      </c>
      <c r="B46" s="44"/>
      <c r="C46" s="37">
        <v>10</v>
      </c>
      <c r="D46" s="38">
        <v>0</v>
      </c>
      <c r="E46" s="38">
        <v>0</v>
      </c>
      <c r="F46" s="39">
        <f t="shared" si="1"/>
        <v>0</v>
      </c>
      <c r="G46" s="38">
        <v>0</v>
      </c>
      <c r="H46" s="38">
        <v>0</v>
      </c>
      <c r="I46" s="39">
        <f t="shared" si="0"/>
        <v>0</v>
      </c>
      <c r="J46" s="38">
        <v>0</v>
      </c>
      <c r="K46" s="38">
        <v>0</v>
      </c>
      <c r="L46" s="39">
        <f t="shared" si="2"/>
        <v>0</v>
      </c>
      <c r="M46" s="38">
        <v>0</v>
      </c>
      <c r="N46" s="38">
        <v>0</v>
      </c>
      <c r="O46" s="39">
        <f t="shared" si="4"/>
        <v>0</v>
      </c>
    </row>
    <row r="47" spans="1:15" ht="13.5" thickBot="1">
      <c r="A47" s="34" t="s">
        <v>10</v>
      </c>
      <c r="B47" s="43"/>
      <c r="C47" s="37">
        <v>9</v>
      </c>
      <c r="D47" s="38">
        <v>0</v>
      </c>
      <c r="E47" s="38">
        <v>0</v>
      </c>
      <c r="F47" s="39">
        <f t="shared" si="1"/>
        <v>0</v>
      </c>
      <c r="G47" s="38">
        <v>0</v>
      </c>
      <c r="H47" s="38">
        <v>0</v>
      </c>
      <c r="I47" s="39">
        <f t="shared" si="0"/>
        <v>0</v>
      </c>
      <c r="J47" s="38">
        <v>0</v>
      </c>
      <c r="K47" s="38">
        <v>0</v>
      </c>
      <c r="L47" s="39">
        <f t="shared" si="2"/>
        <v>0</v>
      </c>
      <c r="M47" s="38">
        <v>0</v>
      </c>
      <c r="N47" s="38">
        <v>0</v>
      </c>
      <c r="O47" s="39">
        <f t="shared" si="4"/>
        <v>0</v>
      </c>
    </row>
    <row r="48" spans="1:15" ht="13.5" thickBot="1">
      <c r="A48" s="34" t="s">
        <v>9</v>
      </c>
      <c r="B48" s="43" t="s">
        <v>11</v>
      </c>
      <c r="C48" s="37">
        <v>8</v>
      </c>
      <c r="D48" s="38">
        <v>0</v>
      </c>
      <c r="E48" s="38">
        <v>0</v>
      </c>
      <c r="F48" s="39">
        <f t="shared" si="1"/>
        <v>0</v>
      </c>
      <c r="G48" s="38">
        <v>0</v>
      </c>
      <c r="H48" s="38">
        <v>0</v>
      </c>
      <c r="I48" s="39">
        <f t="shared" si="0"/>
        <v>0</v>
      </c>
      <c r="J48" s="38">
        <v>0</v>
      </c>
      <c r="K48" s="38">
        <v>0</v>
      </c>
      <c r="L48" s="39">
        <f t="shared" si="2"/>
        <v>0</v>
      </c>
      <c r="M48" s="38">
        <v>0</v>
      </c>
      <c r="N48" s="38">
        <v>0</v>
      </c>
      <c r="O48" s="39">
        <f t="shared" si="4"/>
        <v>0</v>
      </c>
    </row>
    <row r="49" spans="1:15" ht="13.5" thickBot="1">
      <c r="A49" s="34" t="s">
        <v>10</v>
      </c>
      <c r="B49" s="43"/>
      <c r="C49" s="37">
        <v>7</v>
      </c>
      <c r="D49" s="38">
        <v>0</v>
      </c>
      <c r="E49" s="38">
        <v>0</v>
      </c>
      <c r="F49" s="39">
        <f t="shared" si="1"/>
        <v>0</v>
      </c>
      <c r="G49" s="38">
        <v>0</v>
      </c>
      <c r="H49" s="38">
        <v>0</v>
      </c>
      <c r="I49" s="39">
        <f t="shared" si="0"/>
        <v>0</v>
      </c>
      <c r="J49" s="38">
        <v>0</v>
      </c>
      <c r="K49" s="38">
        <v>0</v>
      </c>
      <c r="L49" s="39">
        <f t="shared" si="2"/>
        <v>0</v>
      </c>
      <c r="M49" s="38">
        <v>0</v>
      </c>
      <c r="N49" s="38">
        <v>0</v>
      </c>
      <c r="O49" s="39">
        <f t="shared" si="4"/>
        <v>0</v>
      </c>
    </row>
    <row r="50" spans="1:15" ht="13.5" thickBot="1">
      <c r="A50" s="34" t="s">
        <v>7</v>
      </c>
      <c r="B50" s="43"/>
      <c r="C50" s="37">
        <v>6</v>
      </c>
      <c r="D50" s="38">
        <v>0</v>
      </c>
      <c r="E50" s="38">
        <v>0</v>
      </c>
      <c r="F50" s="39">
        <f t="shared" si="1"/>
        <v>0</v>
      </c>
      <c r="G50" s="38">
        <v>0</v>
      </c>
      <c r="H50" s="38">
        <v>0</v>
      </c>
      <c r="I50" s="39">
        <f t="shared" si="0"/>
        <v>0</v>
      </c>
      <c r="J50" s="38">
        <v>0</v>
      </c>
      <c r="K50" s="38">
        <v>0</v>
      </c>
      <c r="L50" s="39">
        <f t="shared" si="2"/>
        <v>0</v>
      </c>
      <c r="M50" s="38">
        <v>0</v>
      </c>
      <c r="N50" s="38">
        <v>0</v>
      </c>
      <c r="O50" s="39">
        <f t="shared" si="4"/>
        <v>0</v>
      </c>
    </row>
    <row r="51" spans="1:15" ht="13.5" thickBot="1">
      <c r="A51" s="34" t="s">
        <v>18</v>
      </c>
      <c r="B51" s="44"/>
      <c r="C51" s="37">
        <v>5</v>
      </c>
      <c r="D51" s="38">
        <v>0</v>
      </c>
      <c r="E51" s="38">
        <v>0</v>
      </c>
      <c r="F51" s="39">
        <f t="shared" si="1"/>
        <v>0</v>
      </c>
      <c r="G51" s="38">
        <v>0</v>
      </c>
      <c r="H51" s="38">
        <v>0</v>
      </c>
      <c r="I51" s="39">
        <f t="shared" si="0"/>
        <v>0</v>
      </c>
      <c r="J51" s="38">
        <v>0</v>
      </c>
      <c r="K51" s="38">
        <v>0</v>
      </c>
      <c r="L51" s="39">
        <f t="shared" si="2"/>
        <v>0</v>
      </c>
      <c r="M51" s="38">
        <v>0</v>
      </c>
      <c r="N51" s="38">
        <v>0</v>
      </c>
      <c r="O51" s="39">
        <f t="shared" si="4"/>
        <v>0</v>
      </c>
    </row>
    <row r="52" spans="1:15" ht="13.5" thickBot="1">
      <c r="A52" s="34"/>
      <c r="B52" s="43"/>
      <c r="C52" s="37">
        <v>4</v>
      </c>
      <c r="D52" s="38">
        <v>0</v>
      </c>
      <c r="E52" s="38">
        <v>0</v>
      </c>
      <c r="F52" s="39">
        <f t="shared" si="1"/>
        <v>0</v>
      </c>
      <c r="G52" s="38">
        <v>0</v>
      </c>
      <c r="H52" s="38">
        <v>0</v>
      </c>
      <c r="I52" s="39">
        <f t="shared" si="0"/>
        <v>0</v>
      </c>
      <c r="J52" s="38">
        <v>0</v>
      </c>
      <c r="K52" s="38">
        <v>0</v>
      </c>
      <c r="L52" s="39">
        <f t="shared" si="2"/>
        <v>0</v>
      </c>
      <c r="M52" s="38">
        <v>0</v>
      </c>
      <c r="N52" s="38">
        <v>0</v>
      </c>
      <c r="O52" s="39">
        <f t="shared" si="4"/>
        <v>0</v>
      </c>
    </row>
    <row r="53" spans="1:15" ht="13.5" thickBot="1">
      <c r="A53" s="34"/>
      <c r="B53" s="43" t="s">
        <v>7</v>
      </c>
      <c r="C53" s="37">
        <v>3</v>
      </c>
      <c r="D53" s="38">
        <v>0</v>
      </c>
      <c r="E53" s="38">
        <v>0</v>
      </c>
      <c r="F53" s="39">
        <f t="shared" si="1"/>
        <v>0</v>
      </c>
      <c r="G53" s="38">
        <v>0</v>
      </c>
      <c r="H53" s="38">
        <v>0</v>
      </c>
      <c r="I53" s="39">
        <f t="shared" si="0"/>
        <v>0</v>
      </c>
      <c r="J53" s="38">
        <v>0</v>
      </c>
      <c r="K53" s="38">
        <v>0</v>
      </c>
      <c r="L53" s="39">
        <f t="shared" si="2"/>
        <v>0</v>
      </c>
      <c r="M53" s="38">
        <v>0</v>
      </c>
      <c r="N53" s="38">
        <v>0</v>
      </c>
      <c r="O53" s="39">
        <f t="shared" si="4"/>
        <v>0</v>
      </c>
    </row>
    <row r="54" spans="1:15" ht="13.5" thickBot="1">
      <c r="A54" s="34"/>
      <c r="B54" s="43"/>
      <c r="C54" s="37">
        <v>2</v>
      </c>
      <c r="D54" s="38">
        <v>0</v>
      </c>
      <c r="E54" s="38">
        <v>0</v>
      </c>
      <c r="F54" s="39">
        <f t="shared" si="1"/>
        <v>0</v>
      </c>
      <c r="G54" s="38">
        <v>0</v>
      </c>
      <c r="H54" s="38">
        <v>0</v>
      </c>
      <c r="I54" s="39">
        <f t="shared" si="0"/>
        <v>0</v>
      </c>
      <c r="J54" s="38">
        <v>0</v>
      </c>
      <c r="K54" s="38">
        <v>0</v>
      </c>
      <c r="L54" s="39">
        <f t="shared" si="2"/>
        <v>0</v>
      </c>
      <c r="M54" s="38">
        <v>0</v>
      </c>
      <c r="N54" s="38">
        <v>0</v>
      </c>
      <c r="O54" s="39">
        <f t="shared" si="4"/>
        <v>0</v>
      </c>
    </row>
    <row r="55" spans="1:15" ht="13.5" thickBot="1">
      <c r="A55" s="41"/>
      <c r="B55" s="45"/>
      <c r="C55" s="37">
        <v>1</v>
      </c>
      <c r="D55" s="38">
        <v>0</v>
      </c>
      <c r="E55" s="38">
        <v>0</v>
      </c>
      <c r="F55" s="39">
        <f t="shared" si="1"/>
        <v>0</v>
      </c>
      <c r="G55" s="38">
        <v>0</v>
      </c>
      <c r="H55" s="38">
        <v>0</v>
      </c>
      <c r="I55" s="39">
        <f t="shared" si="0"/>
        <v>0</v>
      </c>
      <c r="J55" s="38">
        <v>0</v>
      </c>
      <c r="K55" s="38">
        <v>0</v>
      </c>
      <c r="L55" s="39">
        <f t="shared" si="2"/>
        <v>0</v>
      </c>
      <c r="M55" s="38">
        <v>0</v>
      </c>
      <c r="N55" s="38">
        <v>0</v>
      </c>
      <c r="O55" s="39">
        <f t="shared" si="4"/>
        <v>0</v>
      </c>
    </row>
    <row r="56" spans="1:15" ht="15.75" customHeight="1" thickBot="1">
      <c r="A56" s="68" t="s">
        <v>28</v>
      </c>
      <c r="B56" s="66"/>
      <c r="C56" s="67"/>
      <c r="D56" s="38">
        <v>0</v>
      </c>
      <c r="E56" s="38">
        <v>0</v>
      </c>
      <c r="F56" s="39">
        <f t="shared" si="1"/>
        <v>0</v>
      </c>
      <c r="G56" s="38">
        <v>0</v>
      </c>
      <c r="H56" s="38">
        <v>0</v>
      </c>
      <c r="I56" s="39">
        <f t="shared" si="0"/>
        <v>0</v>
      </c>
      <c r="J56" s="38">
        <v>0</v>
      </c>
      <c r="K56" s="38">
        <v>0</v>
      </c>
      <c r="L56" s="39">
        <f t="shared" si="2"/>
        <v>0</v>
      </c>
      <c r="M56" s="38">
        <v>0</v>
      </c>
      <c r="N56" s="38">
        <v>0</v>
      </c>
      <c r="O56" s="39">
        <f t="shared" si="4"/>
        <v>0</v>
      </c>
    </row>
    <row r="57" spans="1:15" ht="15.75" customHeight="1" thickBot="1">
      <c r="A57" s="68" t="s">
        <v>29</v>
      </c>
      <c r="B57" s="66"/>
      <c r="C57" s="67"/>
      <c r="D57" s="38">
        <f>D24+D40+D56</f>
        <v>452</v>
      </c>
      <c r="E57" s="38">
        <f>E24+E40+E56</f>
        <v>452</v>
      </c>
      <c r="F57" s="39">
        <f t="shared" si="1"/>
        <v>0</v>
      </c>
      <c r="G57" s="38">
        <f>G24+G40+G56</f>
        <v>39</v>
      </c>
      <c r="H57" s="38">
        <f>H24+H40+H56</f>
        <v>39</v>
      </c>
      <c r="I57" s="39">
        <f t="shared" si="0"/>
        <v>0</v>
      </c>
      <c r="J57" s="38">
        <f>J24+J40+J56</f>
        <v>1</v>
      </c>
      <c r="K57" s="38">
        <f>K24+K40+K56</f>
        <v>1</v>
      </c>
      <c r="L57" s="39">
        <f t="shared" si="2"/>
        <v>0</v>
      </c>
      <c r="M57" s="38">
        <f>M24+M40+M56</f>
        <v>492</v>
      </c>
      <c r="N57" s="38">
        <f>N24+N40+N56</f>
        <v>492</v>
      </c>
      <c r="O57" s="39">
        <f t="shared" si="4"/>
        <v>0</v>
      </c>
    </row>
    <row r="59" spans="1:13" ht="12.75">
      <c r="A59" s="18" t="s">
        <v>34</v>
      </c>
      <c r="B59" s="46" t="s">
        <v>34</v>
      </c>
      <c r="M59" s="47" t="s">
        <v>34</v>
      </c>
    </row>
    <row r="60" ht="12.75">
      <c r="M60" s="47" t="s">
        <v>34</v>
      </c>
    </row>
  </sheetData>
  <mergeCells count="14">
    <mergeCell ref="A57:C57"/>
    <mergeCell ref="A8:C8"/>
    <mergeCell ref="A24:C24"/>
    <mergeCell ref="A40:C40"/>
    <mergeCell ref="A56:C56"/>
    <mergeCell ref="A5:C5"/>
    <mergeCell ref="D5:O5"/>
    <mergeCell ref="A6:C6"/>
    <mergeCell ref="D6:I6"/>
    <mergeCell ref="J6:L7"/>
    <mergeCell ref="M6:O7"/>
    <mergeCell ref="A7:C7"/>
    <mergeCell ref="D7:F7"/>
    <mergeCell ref="G7:I7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5" sqref="A5:A10"/>
    </sheetView>
  </sheetViews>
  <sheetFormatPr defaultColWidth="9.140625" defaultRowHeight="12.75"/>
  <cols>
    <col min="1" max="1" width="28.421875" style="0" customWidth="1"/>
    <col min="2" max="2" width="10.140625" style="0" bestFit="1" customWidth="1"/>
    <col min="16" max="16" width="18.7109375" style="0" customWidth="1"/>
  </cols>
  <sheetData>
    <row r="1" ht="15.75">
      <c r="A1" s="1" t="s">
        <v>35</v>
      </c>
    </row>
    <row r="2" ht="15.75">
      <c r="A2" s="1"/>
    </row>
    <row r="3" spans="1:2" ht="15.75">
      <c r="A3" s="1" t="s">
        <v>36</v>
      </c>
      <c r="B3" s="21">
        <v>41435</v>
      </c>
    </row>
    <row r="4" spans="1:2" ht="16.5" thickBot="1">
      <c r="A4" s="1" t="s">
        <v>37</v>
      </c>
      <c r="B4" s="22">
        <v>41395</v>
      </c>
    </row>
    <row r="5" spans="1:16" ht="15.75" thickBot="1">
      <c r="A5" s="78" t="s">
        <v>38</v>
      </c>
      <c r="B5" s="81" t="s">
        <v>20</v>
      </c>
      <c r="C5" s="82"/>
      <c r="D5" s="82"/>
      <c r="E5" s="82"/>
      <c r="F5" s="82"/>
      <c r="G5" s="82"/>
      <c r="H5" s="82"/>
      <c r="I5" s="82"/>
      <c r="J5" s="83"/>
      <c r="K5" s="84" t="s">
        <v>21</v>
      </c>
      <c r="L5" s="84"/>
      <c r="M5" s="85"/>
      <c r="N5" s="97" t="s">
        <v>22</v>
      </c>
      <c r="O5" s="84"/>
      <c r="P5" s="85"/>
    </row>
    <row r="6" spans="1:16" ht="15.75" thickBot="1">
      <c r="A6" s="79"/>
      <c r="B6" s="81" t="s">
        <v>39</v>
      </c>
      <c r="C6" s="82"/>
      <c r="D6" s="82"/>
      <c r="E6" s="82"/>
      <c r="F6" s="82"/>
      <c r="G6" s="99"/>
      <c r="H6" s="81" t="s">
        <v>40</v>
      </c>
      <c r="I6" s="82"/>
      <c r="J6" s="99"/>
      <c r="K6" s="86"/>
      <c r="L6" s="86"/>
      <c r="M6" s="87"/>
      <c r="N6" s="98"/>
      <c r="O6" s="86"/>
      <c r="P6" s="87"/>
    </row>
    <row r="7" spans="1:16" ht="15">
      <c r="A7" s="79"/>
      <c r="B7" s="101" t="s">
        <v>41</v>
      </c>
      <c r="C7" s="102"/>
      <c r="D7" s="100" t="s">
        <v>25</v>
      </c>
      <c r="E7" s="103" t="s">
        <v>42</v>
      </c>
      <c r="F7" s="104"/>
      <c r="G7" s="100" t="s">
        <v>25</v>
      </c>
      <c r="H7" s="88">
        <v>2012</v>
      </c>
      <c r="I7" s="88">
        <v>2013</v>
      </c>
      <c r="J7" s="100" t="s">
        <v>25</v>
      </c>
      <c r="K7" s="75">
        <v>2012</v>
      </c>
      <c r="L7" s="75">
        <v>2013</v>
      </c>
      <c r="M7" s="72" t="s">
        <v>25</v>
      </c>
      <c r="N7" s="75">
        <v>2012</v>
      </c>
      <c r="O7" s="75">
        <v>2013</v>
      </c>
      <c r="P7" s="72" t="s">
        <v>25</v>
      </c>
    </row>
    <row r="8" spans="1:16" ht="15">
      <c r="A8" s="79"/>
      <c r="B8" s="89" t="s">
        <v>42</v>
      </c>
      <c r="C8" s="90"/>
      <c r="D8" s="73"/>
      <c r="E8" s="91" t="s">
        <v>43</v>
      </c>
      <c r="F8" s="92"/>
      <c r="G8" s="73"/>
      <c r="H8" s="76"/>
      <c r="I8" s="76"/>
      <c r="J8" s="73"/>
      <c r="K8" s="76"/>
      <c r="L8" s="76"/>
      <c r="M8" s="73"/>
      <c r="N8" s="76"/>
      <c r="O8" s="76"/>
      <c r="P8" s="73"/>
    </row>
    <row r="9" spans="1:16" ht="15.75" thickBot="1">
      <c r="A9" s="79"/>
      <c r="B9" s="93" t="s">
        <v>44</v>
      </c>
      <c r="C9" s="94"/>
      <c r="D9" s="73"/>
      <c r="E9" s="95" t="s">
        <v>45</v>
      </c>
      <c r="F9" s="96"/>
      <c r="G9" s="73"/>
      <c r="H9" s="76"/>
      <c r="I9" s="76"/>
      <c r="J9" s="73"/>
      <c r="K9" s="76"/>
      <c r="L9" s="76"/>
      <c r="M9" s="73"/>
      <c r="N9" s="76"/>
      <c r="O9" s="76"/>
      <c r="P9" s="73"/>
    </row>
    <row r="10" spans="1:16" ht="15.75" thickBot="1">
      <c r="A10" s="80"/>
      <c r="B10" s="24">
        <v>2012</v>
      </c>
      <c r="C10" s="24">
        <v>2013</v>
      </c>
      <c r="D10" s="74"/>
      <c r="E10" s="24">
        <v>2012</v>
      </c>
      <c r="F10" s="24">
        <v>2013</v>
      </c>
      <c r="G10" s="74"/>
      <c r="H10" s="77"/>
      <c r="I10" s="77"/>
      <c r="J10" s="74"/>
      <c r="K10" s="77"/>
      <c r="L10" s="77"/>
      <c r="M10" s="74"/>
      <c r="N10" s="77"/>
      <c r="O10" s="77"/>
      <c r="P10" s="74"/>
    </row>
    <row r="11" spans="1:16" ht="15.75" thickBot="1">
      <c r="A11" s="25" t="s">
        <v>46</v>
      </c>
      <c r="B11" s="26">
        <v>1</v>
      </c>
      <c r="C11" s="26">
        <v>1</v>
      </c>
      <c r="D11" s="27">
        <f>IF(B11=0,0,C11/B11-1)</f>
        <v>0</v>
      </c>
      <c r="E11" s="26"/>
      <c r="F11" s="26"/>
      <c r="G11" s="27">
        <f>IF(E11=0,0,F11/E11-1)</f>
        <v>0</v>
      </c>
      <c r="H11" s="26"/>
      <c r="I11" s="26"/>
      <c r="J11" s="27">
        <f>IF(H11=0,0,I11/H11-1)</f>
        <v>0</v>
      </c>
      <c r="K11" s="26"/>
      <c r="L11" s="26"/>
      <c r="M11" s="27">
        <f>IF(K11=0,0,L11/K11-1)</f>
        <v>0</v>
      </c>
      <c r="N11" s="26">
        <f>B11+E11</f>
        <v>1</v>
      </c>
      <c r="O11" s="26">
        <f>C11+F11</f>
        <v>1</v>
      </c>
      <c r="P11" s="27">
        <f>IF(N11=0,0,O11/N11-1)</f>
        <v>0</v>
      </c>
    </row>
    <row r="12" spans="1:16" ht="15.75" thickBot="1">
      <c r="A12" s="25" t="s">
        <v>47</v>
      </c>
      <c r="B12" s="26">
        <v>5</v>
      </c>
      <c r="C12" s="26">
        <v>5</v>
      </c>
      <c r="D12" s="27">
        <f aca="true" t="shared" si="0" ref="D12:D21">IF(B12=0,0,C12/B12-1)</f>
        <v>0</v>
      </c>
      <c r="E12" s="26"/>
      <c r="F12" s="26"/>
      <c r="G12" s="27">
        <f aca="true" t="shared" si="1" ref="G12:G21">IF(E12=0,0,F12/E12-1)</f>
        <v>0</v>
      </c>
      <c r="H12" s="26"/>
      <c r="I12" s="26"/>
      <c r="J12" s="27">
        <f aca="true" t="shared" si="2" ref="J12:J21">IF(H12=0,0,I12/H12-1)</f>
        <v>0</v>
      </c>
      <c r="K12" s="26"/>
      <c r="L12" s="26"/>
      <c r="M12" s="27">
        <f aca="true" t="shared" si="3" ref="M12:M21">IF(K12=0,0,L12/K12-1)</f>
        <v>0</v>
      </c>
      <c r="N12" s="26">
        <f aca="true" t="shared" si="4" ref="N12:N20">B12+E12</f>
        <v>5</v>
      </c>
      <c r="O12" s="26">
        <f aca="true" t="shared" si="5" ref="O12:O20">C12+F12</f>
        <v>5</v>
      </c>
      <c r="P12" s="27">
        <f aca="true" t="shared" si="6" ref="P12:P21">IF(N12=0,0,O12/N12-1)</f>
        <v>0</v>
      </c>
    </row>
    <row r="13" spans="1:16" ht="15.75" thickBot="1">
      <c r="A13" s="25" t="s">
        <v>48</v>
      </c>
      <c r="B13" s="26">
        <v>25</v>
      </c>
      <c r="C13" s="26">
        <v>25</v>
      </c>
      <c r="D13" s="27">
        <f t="shared" si="0"/>
        <v>0</v>
      </c>
      <c r="E13" s="26"/>
      <c r="F13" s="26"/>
      <c r="G13" s="27">
        <f t="shared" si="1"/>
        <v>0</v>
      </c>
      <c r="H13" s="26"/>
      <c r="I13" s="26"/>
      <c r="J13" s="27">
        <f t="shared" si="2"/>
        <v>0</v>
      </c>
      <c r="K13" s="26"/>
      <c r="L13" s="26"/>
      <c r="M13" s="27">
        <f t="shared" si="3"/>
        <v>0</v>
      </c>
      <c r="N13" s="26">
        <f t="shared" si="4"/>
        <v>25</v>
      </c>
      <c r="O13" s="26">
        <f t="shared" si="5"/>
        <v>25</v>
      </c>
      <c r="P13" s="27">
        <f t="shared" si="6"/>
        <v>0</v>
      </c>
    </row>
    <row r="14" spans="1:16" ht="15.75" thickBot="1">
      <c r="A14" s="25" t="s">
        <v>49</v>
      </c>
      <c r="B14" s="26">
        <v>4</v>
      </c>
      <c r="C14" s="26">
        <v>4</v>
      </c>
      <c r="D14" s="27">
        <f t="shared" si="0"/>
        <v>0</v>
      </c>
      <c r="E14" s="26"/>
      <c r="F14" s="26"/>
      <c r="G14" s="27">
        <f t="shared" si="1"/>
        <v>0</v>
      </c>
      <c r="H14" s="26"/>
      <c r="I14" s="26"/>
      <c r="J14" s="27">
        <f t="shared" si="2"/>
        <v>0</v>
      </c>
      <c r="K14" s="26"/>
      <c r="L14" s="26"/>
      <c r="M14" s="27">
        <f t="shared" si="3"/>
        <v>0</v>
      </c>
      <c r="N14" s="26">
        <f t="shared" si="4"/>
        <v>4</v>
      </c>
      <c r="O14" s="26">
        <f t="shared" si="5"/>
        <v>4</v>
      </c>
      <c r="P14" s="27">
        <f t="shared" si="6"/>
        <v>0</v>
      </c>
    </row>
    <row r="15" spans="1:16" ht="15.75" thickBot="1">
      <c r="A15" s="25" t="s">
        <v>50</v>
      </c>
      <c r="B15" s="26">
        <v>77</v>
      </c>
      <c r="C15" s="26">
        <v>68</v>
      </c>
      <c r="D15" s="27">
        <f t="shared" si="0"/>
        <v>-0.11688311688311692</v>
      </c>
      <c r="E15" s="26"/>
      <c r="F15" s="26"/>
      <c r="G15" s="27">
        <f t="shared" si="1"/>
        <v>0</v>
      </c>
      <c r="H15" s="26"/>
      <c r="I15" s="26"/>
      <c r="J15" s="27">
        <f t="shared" si="2"/>
        <v>0</v>
      </c>
      <c r="K15" s="26"/>
      <c r="L15" s="26"/>
      <c r="M15" s="27">
        <f t="shared" si="3"/>
        <v>0</v>
      </c>
      <c r="N15" s="26">
        <f t="shared" si="4"/>
        <v>77</v>
      </c>
      <c r="O15" s="26">
        <f t="shared" si="5"/>
        <v>68</v>
      </c>
      <c r="P15" s="27">
        <f t="shared" si="6"/>
        <v>-0.11688311688311692</v>
      </c>
    </row>
    <row r="16" spans="1:16" ht="15.75" thickBot="1">
      <c r="A16" s="25" t="s">
        <v>51</v>
      </c>
      <c r="B16" s="26">
        <v>8</v>
      </c>
      <c r="C16" s="26">
        <v>8</v>
      </c>
      <c r="D16" s="27">
        <f t="shared" si="0"/>
        <v>0</v>
      </c>
      <c r="E16" s="26"/>
      <c r="F16" s="26"/>
      <c r="G16" s="27">
        <f t="shared" si="1"/>
        <v>0</v>
      </c>
      <c r="H16" s="26"/>
      <c r="I16" s="26"/>
      <c r="J16" s="27">
        <f t="shared" si="2"/>
        <v>0</v>
      </c>
      <c r="K16" s="26"/>
      <c r="L16" s="26"/>
      <c r="M16" s="27">
        <f t="shared" si="3"/>
        <v>0</v>
      </c>
      <c r="N16" s="26">
        <f t="shared" si="4"/>
        <v>8</v>
      </c>
      <c r="O16" s="26">
        <f t="shared" si="5"/>
        <v>8</v>
      </c>
      <c r="P16" s="27">
        <f t="shared" si="6"/>
        <v>0</v>
      </c>
    </row>
    <row r="17" spans="1:16" ht="15.75" thickBot="1">
      <c r="A17" s="25" t="s">
        <v>52</v>
      </c>
      <c r="B17" s="26">
        <v>11</v>
      </c>
      <c r="C17" s="26">
        <v>18</v>
      </c>
      <c r="D17" s="27">
        <f t="shared" si="0"/>
        <v>0.6363636363636365</v>
      </c>
      <c r="E17" s="26"/>
      <c r="F17" s="26"/>
      <c r="G17" s="27">
        <f t="shared" si="1"/>
        <v>0</v>
      </c>
      <c r="H17" s="26"/>
      <c r="I17" s="26"/>
      <c r="J17" s="27">
        <f t="shared" si="2"/>
        <v>0</v>
      </c>
      <c r="K17" s="26"/>
      <c r="L17" s="26"/>
      <c r="M17" s="27">
        <f t="shared" si="3"/>
        <v>0</v>
      </c>
      <c r="N17" s="26">
        <f t="shared" si="4"/>
        <v>11</v>
      </c>
      <c r="O17" s="26">
        <f t="shared" si="5"/>
        <v>18</v>
      </c>
      <c r="P17" s="27">
        <f t="shared" si="6"/>
        <v>0.6363636363636365</v>
      </c>
    </row>
    <row r="18" spans="1:16" ht="15.75" thickBot="1">
      <c r="A18" s="25" t="s">
        <v>53</v>
      </c>
      <c r="B18" s="26">
        <v>0</v>
      </c>
      <c r="C18" s="26"/>
      <c r="D18" s="27">
        <f t="shared" si="0"/>
        <v>0</v>
      </c>
      <c r="E18" s="26"/>
      <c r="F18" s="26"/>
      <c r="G18" s="27">
        <f t="shared" si="1"/>
        <v>0</v>
      </c>
      <c r="H18" s="26"/>
      <c r="I18" s="26"/>
      <c r="J18" s="27">
        <f t="shared" si="2"/>
        <v>0</v>
      </c>
      <c r="K18" s="26"/>
      <c r="L18" s="26"/>
      <c r="M18" s="27">
        <f t="shared" si="3"/>
        <v>0</v>
      </c>
      <c r="N18" s="26">
        <f t="shared" si="4"/>
        <v>0</v>
      </c>
      <c r="O18" s="26">
        <f t="shared" si="5"/>
        <v>0</v>
      </c>
      <c r="P18" s="27">
        <f t="shared" si="6"/>
        <v>0</v>
      </c>
    </row>
    <row r="19" spans="1:16" ht="15.75" thickBot="1">
      <c r="A19" s="25" t="s">
        <v>54</v>
      </c>
      <c r="B19" s="26">
        <v>0</v>
      </c>
      <c r="C19" s="26"/>
      <c r="D19" s="27">
        <f t="shared" si="0"/>
        <v>0</v>
      </c>
      <c r="E19" s="26"/>
      <c r="F19" s="26"/>
      <c r="G19" s="27">
        <f t="shared" si="1"/>
        <v>0</v>
      </c>
      <c r="H19" s="26"/>
      <c r="I19" s="26"/>
      <c r="J19" s="27">
        <f t="shared" si="2"/>
        <v>0</v>
      </c>
      <c r="K19" s="26"/>
      <c r="L19" s="26"/>
      <c r="M19" s="27">
        <f t="shared" si="3"/>
        <v>0</v>
      </c>
      <c r="N19" s="26">
        <f t="shared" si="4"/>
        <v>0</v>
      </c>
      <c r="O19" s="26">
        <f t="shared" si="5"/>
        <v>0</v>
      </c>
      <c r="P19" s="27">
        <f t="shared" si="6"/>
        <v>0</v>
      </c>
    </row>
    <row r="20" spans="1:16" ht="15.75" thickBot="1">
      <c r="A20" s="25" t="s">
        <v>55</v>
      </c>
      <c r="B20" s="26">
        <v>106</v>
      </c>
      <c r="C20" s="26">
        <f>107+9</f>
        <v>116</v>
      </c>
      <c r="D20" s="27">
        <f t="shared" si="0"/>
        <v>0.09433962264150941</v>
      </c>
      <c r="E20" s="26"/>
      <c r="F20" s="26"/>
      <c r="G20" s="27">
        <f t="shared" si="1"/>
        <v>0</v>
      </c>
      <c r="H20" s="26"/>
      <c r="I20" s="26"/>
      <c r="J20" s="27">
        <f t="shared" si="2"/>
        <v>0</v>
      </c>
      <c r="K20" s="26"/>
      <c r="L20" s="26"/>
      <c r="M20" s="27">
        <f t="shared" si="3"/>
        <v>0</v>
      </c>
      <c r="N20" s="26">
        <f t="shared" si="4"/>
        <v>106</v>
      </c>
      <c r="O20" s="26">
        <f t="shared" si="5"/>
        <v>116</v>
      </c>
      <c r="P20" s="27">
        <f t="shared" si="6"/>
        <v>0.09433962264150941</v>
      </c>
    </row>
    <row r="21" spans="1:16" ht="16.5" thickBot="1">
      <c r="A21" s="28" t="s">
        <v>56</v>
      </c>
      <c r="B21" s="29">
        <f>SUM(B11:B20)</f>
        <v>237</v>
      </c>
      <c r="C21" s="29">
        <f>SUM(C11:C20)</f>
        <v>245</v>
      </c>
      <c r="D21" s="27">
        <f t="shared" si="0"/>
        <v>0.03375527426160341</v>
      </c>
      <c r="E21" s="29">
        <f>SUM(E11:E20)</f>
        <v>0</v>
      </c>
      <c r="F21" s="29">
        <f>SUM(F11:F20)</f>
        <v>0</v>
      </c>
      <c r="G21" s="27">
        <f t="shared" si="1"/>
        <v>0</v>
      </c>
      <c r="H21" s="29">
        <f>SUM(H11:H20)</f>
        <v>0</v>
      </c>
      <c r="I21" s="29">
        <f>SUM(I11:I20)</f>
        <v>0</v>
      </c>
      <c r="J21" s="27">
        <f t="shared" si="2"/>
        <v>0</v>
      </c>
      <c r="K21" s="29">
        <f>SUM(K11:K20)</f>
        <v>0</v>
      </c>
      <c r="L21" s="29">
        <f>SUM(L11:L20)</f>
        <v>0</v>
      </c>
      <c r="M21" s="27">
        <f t="shared" si="3"/>
        <v>0</v>
      </c>
      <c r="N21" s="29">
        <f>SUM(N11:N20)</f>
        <v>237</v>
      </c>
      <c r="O21" s="29">
        <f>SUM(O11:O20)</f>
        <v>245</v>
      </c>
      <c r="P21" s="27">
        <f t="shared" si="6"/>
        <v>0.03375527426160341</v>
      </c>
    </row>
  </sheetData>
  <mergeCells count="23">
    <mergeCell ref="N5:P6"/>
    <mergeCell ref="B6:G6"/>
    <mergeCell ref="H6:J6"/>
    <mergeCell ref="G7:G10"/>
    <mergeCell ref="B7:C7"/>
    <mergeCell ref="D7:D10"/>
    <mergeCell ref="E7:F7"/>
    <mergeCell ref="I7:I10"/>
    <mergeCell ref="J7:J10"/>
    <mergeCell ref="K7:K10"/>
    <mergeCell ref="A5:A10"/>
    <mergeCell ref="B5:J5"/>
    <mergeCell ref="K5:M6"/>
    <mergeCell ref="H7:H10"/>
    <mergeCell ref="B8:C8"/>
    <mergeCell ref="E8:F8"/>
    <mergeCell ref="B9:C9"/>
    <mergeCell ref="E9:F9"/>
    <mergeCell ref="P7:P10"/>
    <mergeCell ref="L7:L10"/>
    <mergeCell ref="M7:M10"/>
    <mergeCell ref="O7:O10"/>
    <mergeCell ref="N7:N10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"/>
  <sheetViews>
    <sheetView tabSelected="1" workbookViewId="0" topLeftCell="A1">
      <selection activeCell="A3" sqref="A3"/>
    </sheetView>
  </sheetViews>
  <sheetFormatPr defaultColWidth="9.140625" defaultRowHeight="12.75"/>
  <cols>
    <col min="1" max="1" width="32.7109375" style="0" customWidth="1"/>
    <col min="2" max="2" width="12.28125" style="0" customWidth="1"/>
  </cols>
  <sheetData>
    <row r="1" spans="1:2" ht="15.75">
      <c r="A1" s="1" t="s">
        <v>57</v>
      </c>
      <c r="B1" s="49"/>
    </row>
    <row r="3" spans="1:2" ht="15.75">
      <c r="A3" s="1" t="s">
        <v>36</v>
      </c>
      <c r="B3" s="21">
        <v>41435</v>
      </c>
    </row>
    <row r="4" spans="1:2" ht="16.5" thickBot="1">
      <c r="A4" s="1" t="s">
        <v>37</v>
      </c>
      <c r="B4" s="22">
        <v>41395</v>
      </c>
    </row>
    <row r="5" spans="1:28" ht="15.75" thickBot="1">
      <c r="A5" s="78" t="s">
        <v>58</v>
      </c>
      <c r="B5" s="81" t="s">
        <v>59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105" t="s">
        <v>60</v>
      </c>
      <c r="U5" s="106"/>
      <c r="V5" s="107"/>
      <c r="W5" s="97" t="s">
        <v>61</v>
      </c>
      <c r="X5" s="84"/>
      <c r="Y5" s="85"/>
      <c r="Z5" s="97" t="s">
        <v>62</v>
      </c>
      <c r="AA5" s="84"/>
      <c r="AB5" s="85"/>
    </row>
    <row r="6" spans="1:28" ht="9.75" customHeight="1" thickBot="1">
      <c r="A6" s="79"/>
      <c r="B6" s="81" t="s">
        <v>63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  <c r="N6" s="117" t="s">
        <v>64</v>
      </c>
      <c r="O6" s="82"/>
      <c r="P6" s="82"/>
      <c r="Q6" s="82"/>
      <c r="R6" s="82"/>
      <c r="S6" s="83"/>
      <c r="T6" s="108"/>
      <c r="U6" s="109"/>
      <c r="V6" s="110"/>
      <c r="W6" s="114"/>
      <c r="X6" s="115"/>
      <c r="Y6" s="116"/>
      <c r="Z6" s="114"/>
      <c r="AA6" s="115"/>
      <c r="AB6" s="116"/>
    </row>
    <row r="7" spans="1:28" ht="12.75">
      <c r="A7" s="79"/>
      <c r="B7" s="101" t="s">
        <v>65</v>
      </c>
      <c r="C7" s="84"/>
      <c r="D7" s="85"/>
      <c r="E7" s="105" t="s">
        <v>66</v>
      </c>
      <c r="F7" s="106"/>
      <c r="G7" s="107"/>
      <c r="H7" s="105" t="s">
        <v>67</v>
      </c>
      <c r="I7" s="106"/>
      <c r="J7" s="107"/>
      <c r="K7" s="97" t="s">
        <v>68</v>
      </c>
      <c r="L7" s="84"/>
      <c r="M7" s="85"/>
      <c r="N7" s="97" t="s">
        <v>69</v>
      </c>
      <c r="O7" s="84"/>
      <c r="P7" s="85"/>
      <c r="Q7" s="97" t="s">
        <v>68</v>
      </c>
      <c r="R7" s="84"/>
      <c r="S7" s="85"/>
      <c r="T7" s="108"/>
      <c r="U7" s="109"/>
      <c r="V7" s="110"/>
      <c r="W7" s="114"/>
      <c r="X7" s="115"/>
      <c r="Y7" s="116"/>
      <c r="Z7" s="114"/>
      <c r="AA7" s="115"/>
      <c r="AB7" s="116"/>
    </row>
    <row r="8" spans="1:28" ht="22.5" customHeight="1" thickBot="1">
      <c r="A8" s="79"/>
      <c r="B8" s="118"/>
      <c r="C8" s="86"/>
      <c r="D8" s="87"/>
      <c r="E8" s="111"/>
      <c r="F8" s="112"/>
      <c r="G8" s="113"/>
      <c r="H8" s="111"/>
      <c r="I8" s="112"/>
      <c r="J8" s="113"/>
      <c r="K8" s="98"/>
      <c r="L8" s="86"/>
      <c r="M8" s="87"/>
      <c r="N8" s="98"/>
      <c r="O8" s="86"/>
      <c r="P8" s="87"/>
      <c r="Q8" s="98"/>
      <c r="R8" s="86"/>
      <c r="S8" s="87"/>
      <c r="T8" s="111"/>
      <c r="U8" s="112"/>
      <c r="V8" s="113"/>
      <c r="W8" s="98"/>
      <c r="X8" s="86"/>
      <c r="Y8" s="87"/>
      <c r="Z8" s="98"/>
      <c r="AA8" s="86"/>
      <c r="AB8" s="87"/>
    </row>
    <row r="9" spans="1:28" ht="18" customHeight="1" thickBot="1">
      <c r="A9" s="80"/>
      <c r="B9" s="24">
        <v>2012</v>
      </c>
      <c r="C9" s="24">
        <v>2013</v>
      </c>
      <c r="D9" s="30" t="s">
        <v>70</v>
      </c>
      <c r="E9" s="24">
        <v>2012</v>
      </c>
      <c r="F9" s="24">
        <v>2013</v>
      </c>
      <c r="G9" s="23" t="s">
        <v>70</v>
      </c>
      <c r="H9" s="24">
        <v>2012</v>
      </c>
      <c r="I9" s="24">
        <v>2013</v>
      </c>
      <c r="J9" s="23" t="s">
        <v>70</v>
      </c>
      <c r="K9" s="24">
        <v>2012</v>
      </c>
      <c r="L9" s="24">
        <v>2013</v>
      </c>
      <c r="M9" s="23" t="s">
        <v>70</v>
      </c>
      <c r="N9" s="24">
        <v>2012</v>
      </c>
      <c r="O9" s="24">
        <v>2013</v>
      </c>
      <c r="P9" s="23" t="s">
        <v>70</v>
      </c>
      <c r="Q9" s="24">
        <v>2012</v>
      </c>
      <c r="R9" s="24">
        <v>2013</v>
      </c>
      <c r="S9" s="23" t="s">
        <v>70</v>
      </c>
      <c r="T9" s="24">
        <v>2012</v>
      </c>
      <c r="U9" s="24">
        <v>2013</v>
      </c>
      <c r="V9" s="23" t="s">
        <v>70</v>
      </c>
      <c r="W9" s="24">
        <v>2012</v>
      </c>
      <c r="X9" s="24">
        <v>2013</v>
      </c>
      <c r="Y9" s="27">
        <f aca="true" t="shared" si="0" ref="Y9:Y20">IF(W9=0,0,X9/W9-1)</f>
        <v>0.0004970178926442248</v>
      </c>
      <c r="Z9" s="24">
        <v>2012</v>
      </c>
      <c r="AA9" s="24">
        <v>2013</v>
      </c>
      <c r="AB9" s="27">
        <f aca="true" t="shared" si="1" ref="AB9:AB20">IF(Z9=0,0,AA9/Z9-1)</f>
        <v>0.0004970178926442248</v>
      </c>
    </row>
    <row r="10" spans="1:28" ht="15.75" thickBot="1">
      <c r="A10" s="25" t="s">
        <v>46</v>
      </c>
      <c r="B10" s="26">
        <v>1</v>
      </c>
      <c r="C10" s="26">
        <v>1</v>
      </c>
      <c r="D10" s="27">
        <f aca="true" t="shared" si="2" ref="D10:D20">IF(B10=0,0,C10/B10-1)</f>
        <v>0</v>
      </c>
      <c r="E10" s="26"/>
      <c r="F10" s="26"/>
      <c r="G10" s="27">
        <f aca="true" t="shared" si="3" ref="G10:G20">IF(E10=0,0,F10/E10-1)</f>
        <v>0</v>
      </c>
      <c r="H10" s="26"/>
      <c r="I10" s="26"/>
      <c r="J10" s="27">
        <f aca="true" t="shared" si="4" ref="J10:J20">IF(H10=0,0,I10/H10-1)</f>
        <v>0</v>
      </c>
      <c r="K10" s="26"/>
      <c r="L10" s="26"/>
      <c r="M10" s="27">
        <f aca="true" t="shared" si="5" ref="M10:M20">IF(K10=0,0,L10/K10-1)</f>
        <v>0</v>
      </c>
      <c r="N10" s="26"/>
      <c r="O10" s="26"/>
      <c r="P10" s="27">
        <f aca="true" t="shared" si="6" ref="P10:P20">IF(N10=0,0,O10/N10-1)</f>
        <v>0</v>
      </c>
      <c r="Q10" s="26"/>
      <c r="R10" s="26"/>
      <c r="S10" s="27">
        <f aca="true" t="shared" si="7" ref="S10:S20">IF(Q10=0,0,R10/Q10-1)</f>
        <v>0</v>
      </c>
      <c r="T10" s="26"/>
      <c r="U10" s="26"/>
      <c r="V10" s="27">
        <f aca="true" t="shared" si="8" ref="V10:V20">IF(T10=0,0,U10/T10-1)</f>
        <v>0</v>
      </c>
      <c r="W10" s="26"/>
      <c r="X10" s="26"/>
      <c r="Y10" s="27">
        <f t="shared" si="0"/>
        <v>0</v>
      </c>
      <c r="Z10" s="26">
        <f>B10+E10+H10+K10+N10+Q10+T10+W10</f>
        <v>1</v>
      </c>
      <c r="AA10" s="26">
        <f>C10+F10+I10+L10+O10+R10+U10+X10</f>
        <v>1</v>
      </c>
      <c r="AB10" s="27">
        <f t="shared" si="1"/>
        <v>0</v>
      </c>
    </row>
    <row r="11" spans="1:28" ht="15.75" thickBot="1">
      <c r="A11" s="25" t="s">
        <v>47</v>
      </c>
      <c r="B11" s="26">
        <v>5</v>
      </c>
      <c r="C11" s="26">
        <v>5</v>
      </c>
      <c r="D11" s="27">
        <f t="shared" si="2"/>
        <v>0</v>
      </c>
      <c r="E11" s="26"/>
      <c r="F11" s="26"/>
      <c r="G11" s="27">
        <f t="shared" si="3"/>
        <v>0</v>
      </c>
      <c r="H11" s="26"/>
      <c r="I11" s="26"/>
      <c r="J11" s="27">
        <f t="shared" si="4"/>
        <v>0</v>
      </c>
      <c r="K11" s="26"/>
      <c r="L11" s="26"/>
      <c r="M11" s="27">
        <f t="shared" si="5"/>
        <v>0</v>
      </c>
      <c r="N11" s="26"/>
      <c r="O11" s="26"/>
      <c r="P11" s="27">
        <f t="shared" si="6"/>
        <v>0</v>
      </c>
      <c r="Q11" s="26"/>
      <c r="R11" s="26"/>
      <c r="S11" s="27">
        <f t="shared" si="7"/>
        <v>0</v>
      </c>
      <c r="T11" s="26"/>
      <c r="U11" s="26"/>
      <c r="V11" s="27">
        <f t="shared" si="8"/>
        <v>0</v>
      </c>
      <c r="W11" s="26"/>
      <c r="X11" s="26"/>
      <c r="Y11" s="27">
        <f t="shared" si="0"/>
        <v>0</v>
      </c>
      <c r="Z11" s="26">
        <f aca="true" t="shared" si="9" ref="Z11:Z19">B11+E11+H11+K11+N11+Q11+T11+W11</f>
        <v>5</v>
      </c>
      <c r="AA11" s="26">
        <f aca="true" t="shared" si="10" ref="AA11:AA19">C11+F11+I11+L11+O11+R11+U11+X11</f>
        <v>5</v>
      </c>
      <c r="AB11" s="27">
        <f t="shared" si="1"/>
        <v>0</v>
      </c>
    </row>
    <row r="12" spans="1:28" ht="15.75" thickBot="1">
      <c r="A12" s="25" t="s">
        <v>48</v>
      </c>
      <c r="B12" s="26">
        <v>25</v>
      </c>
      <c r="C12" s="26">
        <v>24</v>
      </c>
      <c r="D12" s="27">
        <f t="shared" si="2"/>
        <v>-0.040000000000000036</v>
      </c>
      <c r="E12" s="26"/>
      <c r="F12" s="26">
        <v>1</v>
      </c>
      <c r="G12" s="27">
        <f t="shared" si="3"/>
        <v>0</v>
      </c>
      <c r="H12" s="26"/>
      <c r="I12" s="26"/>
      <c r="J12" s="27">
        <f t="shared" si="4"/>
        <v>0</v>
      </c>
      <c r="K12" s="26"/>
      <c r="L12" s="26"/>
      <c r="M12" s="27">
        <f t="shared" si="5"/>
        <v>0</v>
      </c>
      <c r="N12" s="26"/>
      <c r="O12" s="26"/>
      <c r="P12" s="27">
        <f t="shared" si="6"/>
        <v>0</v>
      </c>
      <c r="Q12" s="26"/>
      <c r="R12" s="26"/>
      <c r="S12" s="27">
        <f t="shared" si="7"/>
        <v>0</v>
      </c>
      <c r="T12" s="26"/>
      <c r="U12" s="26"/>
      <c r="V12" s="27">
        <f t="shared" si="8"/>
        <v>0</v>
      </c>
      <c r="W12" s="26"/>
      <c r="X12" s="26"/>
      <c r="Y12" s="27">
        <f t="shared" si="0"/>
        <v>0</v>
      </c>
      <c r="Z12" s="26">
        <f t="shared" si="9"/>
        <v>25</v>
      </c>
      <c r="AA12" s="26">
        <f t="shared" si="10"/>
        <v>25</v>
      </c>
      <c r="AB12" s="27">
        <f t="shared" si="1"/>
        <v>0</v>
      </c>
    </row>
    <row r="13" spans="1:28" ht="15.75" thickBot="1">
      <c r="A13" s="25" t="s">
        <v>49</v>
      </c>
      <c r="B13" s="26">
        <v>4</v>
      </c>
      <c r="C13" s="26">
        <v>4</v>
      </c>
      <c r="D13" s="27">
        <f t="shared" si="2"/>
        <v>0</v>
      </c>
      <c r="E13" s="26"/>
      <c r="F13" s="26"/>
      <c r="G13" s="27">
        <f t="shared" si="3"/>
        <v>0</v>
      </c>
      <c r="H13" s="26"/>
      <c r="I13" s="26"/>
      <c r="J13" s="27">
        <f t="shared" si="4"/>
        <v>0</v>
      </c>
      <c r="K13" s="26"/>
      <c r="L13" s="26"/>
      <c r="M13" s="27">
        <f t="shared" si="5"/>
        <v>0</v>
      </c>
      <c r="N13" s="26"/>
      <c r="O13" s="26"/>
      <c r="P13" s="27">
        <f t="shared" si="6"/>
        <v>0</v>
      </c>
      <c r="Q13" s="26"/>
      <c r="R13" s="26"/>
      <c r="S13" s="27">
        <f t="shared" si="7"/>
        <v>0</v>
      </c>
      <c r="T13" s="26"/>
      <c r="U13" s="26"/>
      <c r="V13" s="27">
        <f t="shared" si="8"/>
        <v>0</v>
      </c>
      <c r="W13" s="26"/>
      <c r="X13" s="26"/>
      <c r="Y13" s="27">
        <f t="shared" si="0"/>
        <v>0</v>
      </c>
      <c r="Z13" s="26">
        <f t="shared" si="9"/>
        <v>4</v>
      </c>
      <c r="AA13" s="26">
        <f t="shared" si="10"/>
        <v>4</v>
      </c>
      <c r="AB13" s="27">
        <f t="shared" si="1"/>
        <v>0</v>
      </c>
    </row>
    <row r="14" spans="1:28" ht="15.75" thickBot="1">
      <c r="A14" s="25" t="s">
        <v>50</v>
      </c>
      <c r="B14" s="26">
        <v>77</v>
      </c>
      <c r="C14" s="26">
        <v>68</v>
      </c>
      <c r="D14" s="27">
        <f t="shared" si="2"/>
        <v>-0.11688311688311692</v>
      </c>
      <c r="E14" s="26"/>
      <c r="F14" s="26"/>
      <c r="G14" s="27">
        <f t="shared" si="3"/>
        <v>0</v>
      </c>
      <c r="H14" s="26"/>
      <c r="I14" s="26"/>
      <c r="J14" s="27">
        <f t="shared" si="4"/>
        <v>0</v>
      </c>
      <c r="K14" s="26"/>
      <c r="L14" s="26"/>
      <c r="M14" s="27">
        <f t="shared" si="5"/>
        <v>0</v>
      </c>
      <c r="N14" s="26"/>
      <c r="O14" s="26"/>
      <c r="P14" s="27">
        <f t="shared" si="6"/>
        <v>0</v>
      </c>
      <c r="Q14" s="26"/>
      <c r="R14" s="26"/>
      <c r="S14" s="27">
        <f t="shared" si="7"/>
        <v>0</v>
      </c>
      <c r="T14" s="26"/>
      <c r="U14" s="26"/>
      <c r="V14" s="27">
        <f t="shared" si="8"/>
        <v>0</v>
      </c>
      <c r="W14" s="26"/>
      <c r="X14" s="26"/>
      <c r="Y14" s="27">
        <f t="shared" si="0"/>
        <v>0</v>
      </c>
      <c r="Z14" s="26">
        <f t="shared" si="9"/>
        <v>77</v>
      </c>
      <c r="AA14" s="26">
        <f t="shared" si="10"/>
        <v>68</v>
      </c>
      <c r="AB14" s="27">
        <f t="shared" si="1"/>
        <v>-0.11688311688311692</v>
      </c>
    </row>
    <row r="15" spans="1:28" ht="15.75" thickBot="1">
      <c r="A15" s="25" t="s">
        <v>51</v>
      </c>
      <c r="B15" s="26">
        <v>8</v>
      </c>
      <c r="C15" s="26">
        <v>8</v>
      </c>
      <c r="D15" s="27">
        <f t="shared" si="2"/>
        <v>0</v>
      </c>
      <c r="E15" s="26"/>
      <c r="F15" s="26"/>
      <c r="G15" s="27">
        <f t="shared" si="3"/>
        <v>0</v>
      </c>
      <c r="H15" s="26"/>
      <c r="I15" s="26"/>
      <c r="J15" s="27">
        <f t="shared" si="4"/>
        <v>0</v>
      </c>
      <c r="K15" s="26"/>
      <c r="L15" s="26"/>
      <c r="M15" s="27">
        <f t="shared" si="5"/>
        <v>0</v>
      </c>
      <c r="N15" s="26"/>
      <c r="O15" s="26"/>
      <c r="P15" s="27">
        <f t="shared" si="6"/>
        <v>0</v>
      </c>
      <c r="Q15" s="26"/>
      <c r="R15" s="26"/>
      <c r="S15" s="27">
        <f t="shared" si="7"/>
        <v>0</v>
      </c>
      <c r="T15" s="26"/>
      <c r="U15" s="26"/>
      <c r="V15" s="27">
        <f t="shared" si="8"/>
        <v>0</v>
      </c>
      <c r="W15" s="26"/>
      <c r="X15" s="26"/>
      <c r="Y15" s="27">
        <f t="shared" si="0"/>
        <v>0</v>
      </c>
      <c r="Z15" s="26">
        <f t="shared" si="9"/>
        <v>8</v>
      </c>
      <c r="AA15" s="26">
        <f t="shared" si="10"/>
        <v>8</v>
      </c>
      <c r="AB15" s="27">
        <f t="shared" si="1"/>
        <v>0</v>
      </c>
    </row>
    <row r="16" spans="1:28" ht="15.75" thickBot="1">
      <c r="A16" s="25" t="s">
        <v>52</v>
      </c>
      <c r="B16" s="26">
        <v>11</v>
      </c>
      <c r="C16" s="26">
        <v>18</v>
      </c>
      <c r="D16" s="27">
        <f t="shared" si="2"/>
        <v>0.6363636363636365</v>
      </c>
      <c r="E16" s="26"/>
      <c r="F16" s="26"/>
      <c r="G16" s="27">
        <f t="shared" si="3"/>
        <v>0</v>
      </c>
      <c r="H16" s="26"/>
      <c r="I16" s="26"/>
      <c r="J16" s="27">
        <f t="shared" si="4"/>
        <v>0</v>
      </c>
      <c r="K16" s="26"/>
      <c r="L16" s="26"/>
      <c r="M16" s="27">
        <f t="shared" si="5"/>
        <v>0</v>
      </c>
      <c r="N16" s="26"/>
      <c r="O16" s="26"/>
      <c r="P16" s="27">
        <f t="shared" si="6"/>
        <v>0</v>
      </c>
      <c r="Q16" s="26"/>
      <c r="R16" s="26"/>
      <c r="S16" s="27">
        <f t="shared" si="7"/>
        <v>0</v>
      </c>
      <c r="T16" s="26"/>
      <c r="U16" s="26"/>
      <c r="V16" s="27">
        <f t="shared" si="8"/>
        <v>0</v>
      </c>
      <c r="W16" s="26"/>
      <c r="X16" s="26"/>
      <c r="Y16" s="27">
        <f t="shared" si="0"/>
        <v>0</v>
      </c>
      <c r="Z16" s="26">
        <f t="shared" si="9"/>
        <v>11</v>
      </c>
      <c r="AA16" s="26">
        <f t="shared" si="10"/>
        <v>18</v>
      </c>
      <c r="AB16" s="27">
        <f t="shared" si="1"/>
        <v>0.6363636363636365</v>
      </c>
    </row>
    <row r="17" spans="1:28" ht="15.75" thickBot="1">
      <c r="A17" s="25" t="s">
        <v>53</v>
      </c>
      <c r="B17" s="26">
        <v>0</v>
      </c>
      <c r="C17" s="26"/>
      <c r="D17" s="27">
        <f t="shared" si="2"/>
        <v>0</v>
      </c>
      <c r="E17" s="26"/>
      <c r="F17" s="26"/>
      <c r="G17" s="27">
        <f t="shared" si="3"/>
        <v>0</v>
      </c>
      <c r="H17" s="26"/>
      <c r="I17" s="26"/>
      <c r="J17" s="27">
        <f t="shared" si="4"/>
        <v>0</v>
      </c>
      <c r="K17" s="26"/>
      <c r="L17" s="26"/>
      <c r="M17" s="27">
        <f t="shared" si="5"/>
        <v>0</v>
      </c>
      <c r="N17" s="26"/>
      <c r="O17" s="26"/>
      <c r="P17" s="27">
        <f t="shared" si="6"/>
        <v>0</v>
      </c>
      <c r="Q17" s="26"/>
      <c r="R17" s="26"/>
      <c r="S17" s="27">
        <f t="shared" si="7"/>
        <v>0</v>
      </c>
      <c r="T17" s="26"/>
      <c r="U17" s="26"/>
      <c r="V17" s="27">
        <f t="shared" si="8"/>
        <v>0</v>
      </c>
      <c r="W17" s="26"/>
      <c r="X17" s="26"/>
      <c r="Y17" s="27">
        <f t="shared" si="0"/>
        <v>0</v>
      </c>
      <c r="Z17" s="26">
        <f t="shared" si="9"/>
        <v>0</v>
      </c>
      <c r="AA17" s="26">
        <f t="shared" si="10"/>
        <v>0</v>
      </c>
      <c r="AB17" s="27">
        <f t="shared" si="1"/>
        <v>0</v>
      </c>
    </row>
    <row r="18" spans="1:28" ht="15.75" thickBot="1">
      <c r="A18" s="25" t="s">
        <v>54</v>
      </c>
      <c r="B18" s="26">
        <v>0</v>
      </c>
      <c r="C18" s="26"/>
      <c r="D18" s="27">
        <f t="shared" si="2"/>
        <v>0</v>
      </c>
      <c r="E18" s="26"/>
      <c r="F18" s="26"/>
      <c r="G18" s="27">
        <f t="shared" si="3"/>
        <v>0</v>
      </c>
      <c r="H18" s="26"/>
      <c r="I18" s="26"/>
      <c r="J18" s="27">
        <f t="shared" si="4"/>
        <v>0</v>
      </c>
      <c r="K18" s="26"/>
      <c r="L18" s="26"/>
      <c r="M18" s="27">
        <f t="shared" si="5"/>
        <v>0</v>
      </c>
      <c r="N18" s="26"/>
      <c r="O18" s="26"/>
      <c r="P18" s="27">
        <f t="shared" si="6"/>
        <v>0</v>
      </c>
      <c r="Q18" s="26"/>
      <c r="R18" s="26"/>
      <c r="S18" s="27">
        <f t="shared" si="7"/>
        <v>0</v>
      </c>
      <c r="T18" s="26"/>
      <c r="U18" s="26"/>
      <c r="V18" s="27">
        <f t="shared" si="8"/>
        <v>0</v>
      </c>
      <c r="W18" s="26"/>
      <c r="X18" s="26"/>
      <c r="Y18" s="27">
        <f t="shared" si="0"/>
        <v>0</v>
      </c>
      <c r="Z18" s="26">
        <f t="shared" si="9"/>
        <v>0</v>
      </c>
      <c r="AA18" s="26">
        <f t="shared" si="10"/>
        <v>0</v>
      </c>
      <c r="AB18" s="27">
        <f t="shared" si="1"/>
        <v>0</v>
      </c>
    </row>
    <row r="19" spans="1:28" ht="15.75" thickBot="1">
      <c r="A19" s="25" t="s">
        <v>55</v>
      </c>
      <c r="B19" s="26">
        <v>96</v>
      </c>
      <c r="C19" s="26">
        <v>105</v>
      </c>
      <c r="D19" s="27">
        <f t="shared" si="2"/>
        <v>0.09375</v>
      </c>
      <c r="E19" s="26">
        <v>10</v>
      </c>
      <c r="F19" s="26">
        <v>11</v>
      </c>
      <c r="G19" s="27">
        <f t="shared" si="3"/>
        <v>0.10000000000000009</v>
      </c>
      <c r="H19" s="26"/>
      <c r="I19" s="26"/>
      <c r="J19" s="27">
        <f t="shared" si="4"/>
        <v>0</v>
      </c>
      <c r="K19" s="26"/>
      <c r="L19" s="26"/>
      <c r="M19" s="27">
        <f t="shared" si="5"/>
        <v>0</v>
      </c>
      <c r="N19" s="26"/>
      <c r="O19" s="26"/>
      <c r="P19" s="27">
        <f t="shared" si="6"/>
        <v>0</v>
      </c>
      <c r="Q19" s="26"/>
      <c r="R19" s="26"/>
      <c r="S19" s="27">
        <f t="shared" si="7"/>
        <v>0</v>
      </c>
      <c r="T19" s="26"/>
      <c r="U19" s="26"/>
      <c r="V19" s="27">
        <f t="shared" si="8"/>
        <v>0</v>
      </c>
      <c r="W19" s="26"/>
      <c r="X19" s="26"/>
      <c r="Y19" s="27">
        <f t="shared" si="0"/>
        <v>0</v>
      </c>
      <c r="Z19" s="26">
        <f t="shared" si="9"/>
        <v>106</v>
      </c>
      <c r="AA19" s="26">
        <f t="shared" si="10"/>
        <v>116</v>
      </c>
      <c r="AB19" s="27">
        <f t="shared" si="1"/>
        <v>0.09433962264150941</v>
      </c>
    </row>
    <row r="20" spans="1:28" ht="16.5" thickBot="1">
      <c r="A20" s="28" t="s">
        <v>56</v>
      </c>
      <c r="B20" s="29">
        <f>SUM(B10:B19)</f>
        <v>227</v>
      </c>
      <c r="C20" s="29">
        <f>SUM(C10:C19)</f>
        <v>233</v>
      </c>
      <c r="D20" s="27">
        <f t="shared" si="2"/>
        <v>0.026431718061673992</v>
      </c>
      <c r="E20" s="29">
        <f>SUM(E10:E19)</f>
        <v>10</v>
      </c>
      <c r="F20" s="29">
        <f>SUM(F10:F19)</f>
        <v>12</v>
      </c>
      <c r="G20" s="27">
        <f t="shared" si="3"/>
        <v>0.19999999999999996</v>
      </c>
      <c r="H20" s="29">
        <f>SUM(H10:H19)</f>
        <v>0</v>
      </c>
      <c r="I20" s="29">
        <f>SUM(I10:I19)</f>
        <v>0</v>
      </c>
      <c r="J20" s="27">
        <f t="shared" si="4"/>
        <v>0</v>
      </c>
      <c r="K20" s="29">
        <f>SUM(K10:K19)</f>
        <v>0</v>
      </c>
      <c r="L20" s="29">
        <f>SUM(L10:L19)</f>
        <v>0</v>
      </c>
      <c r="M20" s="27">
        <f t="shared" si="5"/>
        <v>0</v>
      </c>
      <c r="N20" s="29">
        <f>SUM(N10:N19)</f>
        <v>0</v>
      </c>
      <c r="O20" s="29">
        <f>SUM(O10:O19)</f>
        <v>0</v>
      </c>
      <c r="P20" s="27">
        <f t="shared" si="6"/>
        <v>0</v>
      </c>
      <c r="Q20" s="29">
        <f>SUM(Q10:Q19)</f>
        <v>0</v>
      </c>
      <c r="R20" s="29">
        <f>SUM(R10:R19)</f>
        <v>0</v>
      </c>
      <c r="S20" s="27">
        <f t="shared" si="7"/>
        <v>0</v>
      </c>
      <c r="T20" s="29">
        <f>SUM(T10:T19)</f>
        <v>0</v>
      </c>
      <c r="U20" s="29">
        <f>SUM(U10:U19)</f>
        <v>0</v>
      </c>
      <c r="V20" s="27">
        <f t="shared" si="8"/>
        <v>0</v>
      </c>
      <c r="W20" s="29">
        <f>SUM(W10:W19)</f>
        <v>0</v>
      </c>
      <c r="X20" s="29">
        <f>SUM(X10:X19)</f>
        <v>0</v>
      </c>
      <c r="Y20" s="27">
        <f t="shared" si="0"/>
        <v>0</v>
      </c>
      <c r="Z20" s="29">
        <f>SUM(Z10:Z19)</f>
        <v>237</v>
      </c>
      <c r="AA20" s="29">
        <f>SUM(AA10:AA19)</f>
        <v>245</v>
      </c>
      <c r="AB20" s="27">
        <f t="shared" si="1"/>
        <v>0.03375527426160341</v>
      </c>
    </row>
  </sheetData>
  <mergeCells count="13">
    <mergeCell ref="Z5:AB8"/>
    <mergeCell ref="B6:M6"/>
    <mergeCell ref="N6:S6"/>
    <mergeCell ref="B7:D8"/>
    <mergeCell ref="E7:G8"/>
    <mergeCell ref="H7:J8"/>
    <mergeCell ref="K7:M8"/>
    <mergeCell ref="N7:P8"/>
    <mergeCell ref="Q7:S8"/>
    <mergeCell ref="A5:A9"/>
    <mergeCell ref="B5:S5"/>
    <mergeCell ref="T5:V8"/>
    <mergeCell ref="W5:Y8"/>
  </mergeCells>
  <printOptions/>
  <pageMargins left="0.75" right="0.75" top="1" bottom="1" header="0.492125985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1">
      <selection activeCell="Q24" sqref="Q24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8.7109375" style="0" customWidth="1"/>
    <col min="4" max="5" width="6.421875" style="0" customWidth="1"/>
    <col min="6" max="6" width="10.7109375" style="0" customWidth="1"/>
    <col min="7" max="7" width="6.421875" style="0" customWidth="1"/>
    <col min="8" max="8" width="6.7109375" style="0" customWidth="1"/>
    <col min="9" max="9" width="11.57421875" style="0" customWidth="1"/>
    <col min="10" max="10" width="6.421875" style="0" customWidth="1"/>
    <col min="11" max="11" width="8.140625" style="0" customWidth="1"/>
    <col min="12" max="12" width="10.8515625" style="0" customWidth="1"/>
    <col min="13" max="14" width="6.421875" style="0" customWidth="1"/>
    <col min="15" max="15" width="10.8515625" style="0" customWidth="1"/>
    <col min="16" max="16" width="10.7109375" style="0" customWidth="1"/>
  </cols>
  <sheetData>
    <row r="1" spans="1:15" ht="15.75">
      <c r="A1" s="1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4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6.5" thickBot="1">
      <c r="A4" s="1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 customHeight="1" thickBot="1">
      <c r="A5" s="128"/>
      <c r="B5" s="129"/>
      <c r="C5" s="130"/>
      <c r="D5" s="131" t="s">
        <v>30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3"/>
    </row>
    <row r="6" spans="1:15" ht="15.75" customHeight="1" thickBot="1">
      <c r="A6" s="134" t="s">
        <v>5</v>
      </c>
      <c r="B6" s="135"/>
      <c r="C6" s="136"/>
      <c r="D6" s="137" t="s">
        <v>31</v>
      </c>
      <c r="E6" s="120"/>
      <c r="F6" s="121"/>
      <c r="G6" s="119" t="s">
        <v>32</v>
      </c>
      <c r="H6" s="120"/>
      <c r="I6" s="121"/>
      <c r="J6" s="125" t="s">
        <v>33</v>
      </c>
      <c r="K6" s="126"/>
      <c r="L6" s="138"/>
      <c r="M6" s="139" t="s">
        <v>22</v>
      </c>
      <c r="N6" s="126"/>
      <c r="O6" s="138"/>
    </row>
    <row r="7" spans="1:15" ht="30.75" thickBot="1">
      <c r="A7" s="122"/>
      <c r="B7" s="123"/>
      <c r="C7" s="124"/>
      <c r="D7" s="5">
        <v>2012</v>
      </c>
      <c r="E7" s="5">
        <v>2013</v>
      </c>
      <c r="F7" s="5" t="s">
        <v>25</v>
      </c>
      <c r="G7" s="5">
        <v>2012</v>
      </c>
      <c r="H7" s="5">
        <v>2013</v>
      </c>
      <c r="I7" s="5" t="s">
        <v>25</v>
      </c>
      <c r="J7" s="5">
        <v>2012</v>
      </c>
      <c r="K7" s="5">
        <v>2013</v>
      </c>
      <c r="L7" s="5" t="s">
        <v>25</v>
      </c>
      <c r="M7" s="5">
        <v>2012</v>
      </c>
      <c r="N7" s="5">
        <v>2013</v>
      </c>
      <c r="O7" s="3" t="s">
        <v>25</v>
      </c>
    </row>
    <row r="8" spans="1:15" ht="15.75" thickBot="1">
      <c r="A8" s="2"/>
      <c r="B8" s="4"/>
      <c r="C8" s="5">
        <v>15</v>
      </c>
      <c r="D8" s="6">
        <v>46</v>
      </c>
      <c r="E8" s="6">
        <v>0</v>
      </c>
      <c r="F8" s="7">
        <f>IF(D8=0,0,E8/D8-1)</f>
        <v>-1</v>
      </c>
      <c r="G8" s="48">
        <v>0</v>
      </c>
      <c r="H8" s="48">
        <v>0</v>
      </c>
      <c r="I8" s="7">
        <f>IF(G8=0,0,H8/G8-1)</f>
        <v>0</v>
      </c>
      <c r="J8" s="6">
        <v>1</v>
      </c>
      <c r="K8" s="6">
        <v>0</v>
      </c>
      <c r="L8" s="7">
        <f>IF(J8=0,0,K8/J8-1)</f>
        <v>-1</v>
      </c>
      <c r="M8" s="6">
        <f>D8+G8+J8</f>
        <v>47</v>
      </c>
      <c r="N8" s="6">
        <f>E8+H8+K8</f>
        <v>0</v>
      </c>
      <c r="O8" s="7">
        <f>IF(M8=0,0,N8/M8-1)</f>
        <v>-1</v>
      </c>
    </row>
    <row r="9" spans="1:15" ht="15.75" thickBot="1">
      <c r="A9" s="2"/>
      <c r="B9" s="4"/>
      <c r="C9" s="5">
        <v>14</v>
      </c>
      <c r="D9" s="6">
        <v>0</v>
      </c>
      <c r="E9" s="6">
        <v>0</v>
      </c>
      <c r="F9" s="7">
        <f aca="true" t="shared" si="0" ref="F9:F56">IF(D9=0,0,E9/D9-1)</f>
        <v>0</v>
      </c>
      <c r="G9" s="48">
        <v>0</v>
      </c>
      <c r="H9" s="48">
        <v>0</v>
      </c>
      <c r="I9" s="7">
        <f aca="true" t="shared" si="1" ref="I9:I56">IF(G9=0,0,H9/G9-1)</f>
        <v>0</v>
      </c>
      <c r="J9" s="6">
        <v>0</v>
      </c>
      <c r="K9" s="6">
        <v>0</v>
      </c>
      <c r="L9" s="7">
        <f aca="true" t="shared" si="2" ref="L9:L56">IF(J9=0,0,K9/J9-1)</f>
        <v>0</v>
      </c>
      <c r="M9" s="6">
        <f aca="true" t="shared" si="3" ref="M9:N38">D9+G9+J9</f>
        <v>0</v>
      </c>
      <c r="N9" s="6">
        <f t="shared" si="3"/>
        <v>0</v>
      </c>
      <c r="O9" s="7">
        <f aca="true" t="shared" si="4" ref="O9:O56">IF(M9=0,0,N9/M9-1)</f>
        <v>0</v>
      </c>
    </row>
    <row r="10" spans="1:15" ht="15.75" thickBot="1">
      <c r="A10" s="2"/>
      <c r="B10" s="4" t="s">
        <v>6</v>
      </c>
      <c r="C10" s="5">
        <v>13</v>
      </c>
      <c r="D10" s="6">
        <v>0</v>
      </c>
      <c r="E10" s="50">
        <v>46</v>
      </c>
      <c r="F10" s="7">
        <f t="shared" si="0"/>
        <v>0</v>
      </c>
      <c r="G10" s="48">
        <v>0</v>
      </c>
      <c r="H10" s="48">
        <v>0</v>
      </c>
      <c r="I10" s="7">
        <f t="shared" si="1"/>
        <v>0</v>
      </c>
      <c r="J10" s="6">
        <v>0</v>
      </c>
      <c r="K10" s="6">
        <v>1</v>
      </c>
      <c r="L10" s="7">
        <f t="shared" si="2"/>
        <v>0</v>
      </c>
      <c r="M10" s="6">
        <f t="shared" si="3"/>
        <v>0</v>
      </c>
      <c r="N10" s="6">
        <f t="shared" si="3"/>
        <v>47</v>
      </c>
      <c r="O10" s="7">
        <f t="shared" si="4"/>
        <v>0</v>
      </c>
    </row>
    <row r="11" spans="1:15" ht="15.75" thickBot="1">
      <c r="A11" s="2" t="s">
        <v>7</v>
      </c>
      <c r="B11" s="4"/>
      <c r="C11" s="5">
        <v>12</v>
      </c>
      <c r="D11" s="6">
        <v>0</v>
      </c>
      <c r="E11" s="50">
        <v>0</v>
      </c>
      <c r="F11" s="7">
        <f t="shared" si="0"/>
        <v>0</v>
      </c>
      <c r="G11" s="48">
        <v>0</v>
      </c>
      <c r="H11" s="48">
        <v>0</v>
      </c>
      <c r="I11" s="7">
        <f t="shared" si="1"/>
        <v>0</v>
      </c>
      <c r="J11" s="6">
        <v>0</v>
      </c>
      <c r="K11" s="6">
        <v>0</v>
      </c>
      <c r="L11" s="7">
        <f t="shared" si="2"/>
        <v>0</v>
      </c>
      <c r="M11" s="6">
        <f t="shared" si="3"/>
        <v>0</v>
      </c>
      <c r="N11" s="6">
        <f t="shared" si="3"/>
        <v>0</v>
      </c>
      <c r="O11" s="7">
        <f t="shared" si="4"/>
        <v>0</v>
      </c>
    </row>
    <row r="12" spans="1:15" ht="15.75" thickBot="1">
      <c r="A12" s="2" t="s">
        <v>8</v>
      </c>
      <c r="B12" s="4"/>
      <c r="C12" s="5">
        <v>11</v>
      </c>
      <c r="D12" s="6">
        <v>4</v>
      </c>
      <c r="E12" s="50">
        <v>0</v>
      </c>
      <c r="F12" s="7">
        <f t="shared" si="0"/>
        <v>-1</v>
      </c>
      <c r="G12" s="48">
        <v>0</v>
      </c>
      <c r="H12" s="48">
        <v>0</v>
      </c>
      <c r="I12" s="7">
        <f t="shared" si="1"/>
        <v>0</v>
      </c>
      <c r="J12" s="6">
        <v>0</v>
      </c>
      <c r="K12" s="6">
        <v>0</v>
      </c>
      <c r="L12" s="7">
        <f t="shared" si="2"/>
        <v>0</v>
      </c>
      <c r="M12" s="6">
        <f t="shared" si="3"/>
        <v>4</v>
      </c>
      <c r="N12" s="6">
        <f t="shared" si="3"/>
        <v>0</v>
      </c>
      <c r="O12" s="7">
        <f t="shared" si="4"/>
        <v>-1</v>
      </c>
    </row>
    <row r="13" spans="1:15" ht="15.75" thickBot="1">
      <c r="A13" s="2" t="s">
        <v>7</v>
      </c>
      <c r="B13" s="8"/>
      <c r="C13" s="5">
        <v>10</v>
      </c>
      <c r="D13" s="6">
        <v>2</v>
      </c>
      <c r="E13" s="50">
        <v>0</v>
      </c>
      <c r="F13" s="7">
        <f t="shared" si="0"/>
        <v>-1</v>
      </c>
      <c r="G13" s="48">
        <v>0</v>
      </c>
      <c r="H13" s="48">
        <v>0</v>
      </c>
      <c r="I13" s="7">
        <f t="shared" si="1"/>
        <v>0</v>
      </c>
      <c r="J13" s="6">
        <v>0</v>
      </c>
      <c r="K13" s="6">
        <v>0</v>
      </c>
      <c r="L13" s="7">
        <f t="shared" si="2"/>
        <v>0</v>
      </c>
      <c r="M13" s="6">
        <f t="shared" si="3"/>
        <v>2</v>
      </c>
      <c r="N13" s="6">
        <f t="shared" si="3"/>
        <v>0</v>
      </c>
      <c r="O13" s="7">
        <f t="shared" si="4"/>
        <v>-1</v>
      </c>
    </row>
    <row r="14" spans="1:15" ht="15.75" thickBot="1">
      <c r="A14" s="2" t="s">
        <v>9</v>
      </c>
      <c r="B14" s="4"/>
      <c r="C14" s="5">
        <v>9</v>
      </c>
      <c r="D14" s="6">
        <v>1</v>
      </c>
      <c r="E14" s="50">
        <v>5</v>
      </c>
      <c r="F14" s="7">
        <f t="shared" si="0"/>
        <v>4</v>
      </c>
      <c r="G14" s="48">
        <v>0</v>
      </c>
      <c r="H14" s="48">
        <v>0</v>
      </c>
      <c r="I14" s="7">
        <f t="shared" si="1"/>
        <v>0</v>
      </c>
      <c r="J14" s="6">
        <v>0</v>
      </c>
      <c r="K14" s="6">
        <v>0</v>
      </c>
      <c r="L14" s="7">
        <f t="shared" si="2"/>
        <v>0</v>
      </c>
      <c r="M14" s="6">
        <f t="shared" si="3"/>
        <v>1</v>
      </c>
      <c r="N14" s="6">
        <f t="shared" si="3"/>
        <v>5</v>
      </c>
      <c r="O14" s="7">
        <f t="shared" si="4"/>
        <v>4</v>
      </c>
    </row>
    <row r="15" spans="1:15" ht="15.75" thickBot="1">
      <c r="A15" s="2" t="s">
        <v>10</v>
      </c>
      <c r="B15" s="4" t="s">
        <v>11</v>
      </c>
      <c r="C15" s="5">
        <v>8</v>
      </c>
      <c r="D15" s="6">
        <v>42</v>
      </c>
      <c r="E15" s="50">
        <v>2</v>
      </c>
      <c r="F15" s="7">
        <f t="shared" si="0"/>
        <v>-0.9523809523809523</v>
      </c>
      <c r="G15" s="48">
        <v>0</v>
      </c>
      <c r="H15" s="48">
        <v>0</v>
      </c>
      <c r="I15" s="7">
        <f t="shared" si="1"/>
        <v>0</v>
      </c>
      <c r="J15" s="6">
        <v>4</v>
      </c>
      <c r="K15" s="6">
        <v>0</v>
      </c>
      <c r="L15" s="7">
        <f>IF(J15=0,0,K15/J15-1)</f>
        <v>-1</v>
      </c>
      <c r="M15" s="6">
        <f t="shared" si="3"/>
        <v>46</v>
      </c>
      <c r="N15" s="6">
        <f t="shared" si="3"/>
        <v>2</v>
      </c>
      <c r="O15" s="7">
        <f t="shared" si="4"/>
        <v>-0.9565217391304348</v>
      </c>
    </row>
    <row r="16" spans="1:15" ht="15.75" thickBot="1">
      <c r="A16" s="2" t="s">
        <v>12</v>
      </c>
      <c r="B16" s="4"/>
      <c r="C16" s="5">
        <v>7</v>
      </c>
      <c r="D16" s="6">
        <v>51</v>
      </c>
      <c r="E16" s="50">
        <v>0</v>
      </c>
      <c r="F16" s="7">
        <f t="shared" si="0"/>
        <v>-1</v>
      </c>
      <c r="G16" s="48">
        <v>0</v>
      </c>
      <c r="H16" s="48">
        <v>0</v>
      </c>
      <c r="I16" s="7">
        <f t="shared" si="1"/>
        <v>0</v>
      </c>
      <c r="J16" s="6">
        <v>8</v>
      </c>
      <c r="K16" s="6">
        <v>0</v>
      </c>
      <c r="L16" s="7">
        <f t="shared" si="2"/>
        <v>-1</v>
      </c>
      <c r="M16" s="6">
        <f t="shared" si="3"/>
        <v>59</v>
      </c>
      <c r="N16" s="6">
        <f t="shared" si="3"/>
        <v>0</v>
      </c>
      <c r="O16" s="7">
        <f t="shared" si="4"/>
        <v>-1</v>
      </c>
    </row>
    <row r="17" spans="1:15" ht="15.75" thickBot="1">
      <c r="A17" s="2" t="s">
        <v>13</v>
      </c>
      <c r="B17" s="4"/>
      <c r="C17" s="5">
        <v>6</v>
      </c>
      <c r="D17" s="6">
        <v>5</v>
      </c>
      <c r="E17" s="50">
        <v>42</v>
      </c>
      <c r="F17" s="7">
        <f t="shared" si="0"/>
        <v>7.4</v>
      </c>
      <c r="G17" s="48">
        <v>0</v>
      </c>
      <c r="H17" s="48">
        <v>0</v>
      </c>
      <c r="I17" s="7">
        <f t="shared" si="1"/>
        <v>0</v>
      </c>
      <c r="J17" s="6">
        <v>0</v>
      </c>
      <c r="K17" s="6">
        <v>4</v>
      </c>
      <c r="L17" s="7">
        <f t="shared" si="2"/>
        <v>0</v>
      </c>
      <c r="M17" s="6">
        <f t="shared" si="3"/>
        <v>5</v>
      </c>
      <c r="N17" s="6">
        <f t="shared" si="3"/>
        <v>46</v>
      </c>
      <c r="O17" s="7">
        <f t="shared" si="4"/>
        <v>8.2</v>
      </c>
    </row>
    <row r="18" spans="1:15" ht="15.75" thickBot="1">
      <c r="A18" s="2" t="s">
        <v>7</v>
      </c>
      <c r="B18" s="8"/>
      <c r="C18" s="5">
        <v>5</v>
      </c>
      <c r="D18" s="6">
        <v>10</v>
      </c>
      <c r="E18" s="50">
        <v>51</v>
      </c>
      <c r="F18" s="7">
        <f t="shared" si="0"/>
        <v>4.1</v>
      </c>
      <c r="G18" s="48">
        <v>0</v>
      </c>
      <c r="H18" s="48">
        <v>0</v>
      </c>
      <c r="I18" s="7">
        <f t="shared" si="1"/>
        <v>0</v>
      </c>
      <c r="J18" s="6">
        <v>1</v>
      </c>
      <c r="K18" s="6">
        <v>9</v>
      </c>
      <c r="L18" s="7">
        <f t="shared" si="2"/>
        <v>8</v>
      </c>
      <c r="M18" s="6">
        <f t="shared" si="3"/>
        <v>11</v>
      </c>
      <c r="N18" s="6">
        <f t="shared" si="3"/>
        <v>60</v>
      </c>
      <c r="O18" s="7">
        <f t="shared" si="4"/>
        <v>4.454545454545454</v>
      </c>
    </row>
    <row r="19" spans="1:15" ht="15.75" thickBot="1">
      <c r="A19" s="2"/>
      <c r="B19" s="4"/>
      <c r="C19" s="5">
        <v>4</v>
      </c>
      <c r="D19" s="6">
        <v>7</v>
      </c>
      <c r="E19" s="50">
        <v>4</v>
      </c>
      <c r="F19" s="7">
        <f t="shared" si="0"/>
        <v>-0.4285714285714286</v>
      </c>
      <c r="G19" s="48">
        <v>0</v>
      </c>
      <c r="H19" s="48">
        <v>0</v>
      </c>
      <c r="I19" s="7">
        <f t="shared" si="1"/>
        <v>0</v>
      </c>
      <c r="J19" s="6">
        <v>1</v>
      </c>
      <c r="K19" s="6">
        <v>1</v>
      </c>
      <c r="L19" s="7">
        <f t="shared" si="2"/>
        <v>0</v>
      </c>
      <c r="M19" s="6">
        <f t="shared" si="3"/>
        <v>8</v>
      </c>
      <c r="N19" s="6">
        <f t="shared" si="3"/>
        <v>5</v>
      </c>
      <c r="O19" s="7">
        <f t="shared" si="4"/>
        <v>-0.375</v>
      </c>
    </row>
    <row r="20" spans="1:15" ht="15.75" thickBot="1">
      <c r="A20" s="2"/>
      <c r="B20" s="4" t="s">
        <v>7</v>
      </c>
      <c r="C20" s="5">
        <v>3</v>
      </c>
      <c r="D20" s="6">
        <v>0</v>
      </c>
      <c r="E20" s="50">
        <v>13</v>
      </c>
      <c r="F20" s="7">
        <f t="shared" si="0"/>
        <v>0</v>
      </c>
      <c r="G20" s="48">
        <v>0</v>
      </c>
      <c r="H20" s="48">
        <v>0</v>
      </c>
      <c r="I20" s="7">
        <f t="shared" si="1"/>
        <v>0</v>
      </c>
      <c r="J20" s="6">
        <v>0</v>
      </c>
      <c r="K20" s="6">
        <v>1</v>
      </c>
      <c r="L20" s="7">
        <f t="shared" si="2"/>
        <v>0</v>
      </c>
      <c r="M20" s="6">
        <f t="shared" si="3"/>
        <v>0</v>
      </c>
      <c r="N20" s="6">
        <f t="shared" si="3"/>
        <v>14</v>
      </c>
      <c r="O20" s="7">
        <f t="shared" si="4"/>
        <v>0</v>
      </c>
    </row>
    <row r="21" spans="1:15" ht="15.75" thickBot="1">
      <c r="A21" s="2"/>
      <c r="B21" s="4"/>
      <c r="C21" s="5">
        <v>2</v>
      </c>
      <c r="D21" s="6">
        <v>4</v>
      </c>
      <c r="E21" s="50">
        <v>8</v>
      </c>
      <c r="F21" s="7">
        <f t="shared" si="0"/>
        <v>1</v>
      </c>
      <c r="G21" s="48">
        <v>0</v>
      </c>
      <c r="H21" s="48">
        <v>0</v>
      </c>
      <c r="I21" s="7">
        <f t="shared" si="1"/>
        <v>0</v>
      </c>
      <c r="J21" s="6">
        <v>0</v>
      </c>
      <c r="K21" s="6">
        <v>2</v>
      </c>
      <c r="L21" s="7">
        <f t="shared" si="2"/>
        <v>0</v>
      </c>
      <c r="M21" s="6">
        <f t="shared" si="3"/>
        <v>4</v>
      </c>
      <c r="N21" s="6">
        <f t="shared" si="3"/>
        <v>10</v>
      </c>
      <c r="O21" s="7">
        <f t="shared" si="4"/>
        <v>1.5</v>
      </c>
    </row>
    <row r="22" spans="1:15" ht="15.75" thickBot="1">
      <c r="A22" s="9"/>
      <c r="B22" s="10"/>
      <c r="C22" s="5">
        <v>1</v>
      </c>
      <c r="D22" s="6">
        <v>12</v>
      </c>
      <c r="E22" s="50">
        <v>9</v>
      </c>
      <c r="F22" s="7">
        <f t="shared" si="0"/>
        <v>-0.25</v>
      </c>
      <c r="G22" s="48">
        <v>0</v>
      </c>
      <c r="H22" s="48">
        <v>0</v>
      </c>
      <c r="I22" s="7">
        <f t="shared" si="1"/>
        <v>0</v>
      </c>
      <c r="J22" s="6">
        <v>0</v>
      </c>
      <c r="K22" s="6">
        <v>0</v>
      </c>
      <c r="L22" s="7">
        <f t="shared" si="2"/>
        <v>0</v>
      </c>
      <c r="M22" s="6">
        <f t="shared" si="3"/>
        <v>12</v>
      </c>
      <c r="N22" s="6">
        <f t="shared" si="3"/>
        <v>9</v>
      </c>
      <c r="O22" s="7">
        <f t="shared" si="4"/>
        <v>-0.25</v>
      </c>
    </row>
    <row r="23" spans="1:15" ht="15.75" customHeight="1" thickBot="1">
      <c r="A23" s="125" t="s">
        <v>26</v>
      </c>
      <c r="B23" s="126"/>
      <c r="C23" s="127"/>
      <c r="D23" s="6">
        <f>SUM(D8:D22)</f>
        <v>184</v>
      </c>
      <c r="E23" s="6">
        <f>SUM(E8:E22)</f>
        <v>180</v>
      </c>
      <c r="F23" s="7">
        <f t="shared" si="0"/>
        <v>-0.021739130434782594</v>
      </c>
      <c r="G23" s="6">
        <f>SUM(G8:G22)</f>
        <v>0</v>
      </c>
      <c r="H23" s="6">
        <f>SUM(H8:H22)</f>
        <v>0</v>
      </c>
      <c r="I23" s="7">
        <f t="shared" si="1"/>
        <v>0</v>
      </c>
      <c r="J23" s="6">
        <f>SUM(J8:J22)</f>
        <v>15</v>
      </c>
      <c r="K23" s="6">
        <f>SUM(K8:K22)</f>
        <v>18</v>
      </c>
      <c r="L23" s="7">
        <f t="shared" si="2"/>
        <v>0.19999999999999996</v>
      </c>
      <c r="M23" s="6">
        <f t="shared" si="3"/>
        <v>199</v>
      </c>
      <c r="N23" s="6">
        <f t="shared" si="3"/>
        <v>198</v>
      </c>
      <c r="O23" s="7">
        <f t="shared" si="4"/>
        <v>-0.005025125628140725</v>
      </c>
    </row>
    <row r="24" spans="1:15" ht="15.75" thickBot="1">
      <c r="A24" s="2"/>
      <c r="B24" s="11"/>
      <c r="C24" s="5">
        <v>15</v>
      </c>
      <c r="D24" s="19">
        <v>91</v>
      </c>
      <c r="E24" s="19">
        <v>0</v>
      </c>
      <c r="F24" s="7">
        <f t="shared" si="0"/>
        <v>-1</v>
      </c>
      <c r="G24" s="48">
        <v>1</v>
      </c>
      <c r="H24" s="48">
        <v>0</v>
      </c>
      <c r="I24" s="7">
        <f t="shared" si="1"/>
        <v>-1</v>
      </c>
      <c r="J24" s="6">
        <v>6</v>
      </c>
      <c r="K24" s="6">
        <v>0</v>
      </c>
      <c r="L24" s="7">
        <f t="shared" si="2"/>
        <v>-1</v>
      </c>
      <c r="M24" s="6">
        <f t="shared" si="3"/>
        <v>98</v>
      </c>
      <c r="N24" s="6">
        <f t="shared" si="3"/>
        <v>0</v>
      </c>
      <c r="O24" s="7">
        <f t="shared" si="4"/>
        <v>-1</v>
      </c>
    </row>
    <row r="25" spans="1:15" ht="15.75" thickBot="1">
      <c r="A25" s="2"/>
      <c r="B25" s="11"/>
      <c r="C25" s="5">
        <v>14</v>
      </c>
      <c r="D25" s="19">
        <v>0</v>
      </c>
      <c r="E25" s="19">
        <v>0</v>
      </c>
      <c r="F25" s="7">
        <f t="shared" si="0"/>
        <v>0</v>
      </c>
      <c r="G25" s="48">
        <v>0</v>
      </c>
      <c r="H25" s="48">
        <v>0</v>
      </c>
      <c r="I25" s="7">
        <f t="shared" si="1"/>
        <v>0</v>
      </c>
      <c r="J25" s="6">
        <v>0</v>
      </c>
      <c r="K25" s="6">
        <v>0</v>
      </c>
      <c r="L25" s="7">
        <f t="shared" si="2"/>
        <v>0</v>
      </c>
      <c r="M25" s="6">
        <f t="shared" si="3"/>
        <v>0</v>
      </c>
      <c r="N25" s="6">
        <f t="shared" si="3"/>
        <v>0</v>
      </c>
      <c r="O25" s="7">
        <f t="shared" si="4"/>
        <v>0</v>
      </c>
    </row>
    <row r="26" spans="1:15" ht="15.75" thickBot="1">
      <c r="A26" s="2"/>
      <c r="B26" s="11" t="s">
        <v>6</v>
      </c>
      <c r="C26" s="5">
        <v>13</v>
      </c>
      <c r="D26" s="19">
        <v>0</v>
      </c>
      <c r="E26" s="19">
        <v>91</v>
      </c>
      <c r="F26" s="7">
        <f t="shared" si="0"/>
        <v>0</v>
      </c>
      <c r="G26" s="48">
        <v>0</v>
      </c>
      <c r="H26" s="48">
        <v>0</v>
      </c>
      <c r="I26" s="7">
        <f t="shared" si="1"/>
        <v>0</v>
      </c>
      <c r="J26" s="6">
        <v>0</v>
      </c>
      <c r="K26" s="6">
        <v>6</v>
      </c>
      <c r="L26" s="7">
        <f t="shared" si="2"/>
        <v>0</v>
      </c>
      <c r="M26" s="6">
        <f t="shared" si="3"/>
        <v>0</v>
      </c>
      <c r="N26" s="6">
        <f t="shared" si="3"/>
        <v>97</v>
      </c>
      <c r="O26" s="7">
        <f t="shared" si="4"/>
        <v>0</v>
      </c>
    </row>
    <row r="27" spans="1:15" ht="15.75" thickBot="1">
      <c r="A27" s="2"/>
      <c r="B27" s="11"/>
      <c r="C27" s="5">
        <v>12</v>
      </c>
      <c r="D27" s="19">
        <v>0</v>
      </c>
      <c r="E27" s="19">
        <v>0</v>
      </c>
      <c r="F27" s="7">
        <f t="shared" si="0"/>
        <v>0</v>
      </c>
      <c r="G27" s="48">
        <v>0</v>
      </c>
      <c r="H27" s="48">
        <v>0</v>
      </c>
      <c r="I27" s="7">
        <f t="shared" si="1"/>
        <v>0</v>
      </c>
      <c r="J27" s="6">
        <v>0</v>
      </c>
      <c r="K27" s="6">
        <v>0</v>
      </c>
      <c r="L27" s="7">
        <f t="shared" si="2"/>
        <v>0</v>
      </c>
      <c r="M27" s="6">
        <f t="shared" si="3"/>
        <v>0</v>
      </c>
      <c r="N27" s="6">
        <f t="shared" si="3"/>
        <v>0</v>
      </c>
      <c r="O27" s="7">
        <f t="shared" si="4"/>
        <v>0</v>
      </c>
    </row>
    <row r="28" spans="1:15" ht="15.75" thickBot="1">
      <c r="A28" s="2" t="s">
        <v>13</v>
      </c>
      <c r="B28" s="11"/>
      <c r="C28" s="5">
        <v>11</v>
      </c>
      <c r="D28" s="19">
        <v>4</v>
      </c>
      <c r="E28" s="19">
        <v>0</v>
      </c>
      <c r="F28" s="7">
        <f t="shared" si="0"/>
        <v>-1</v>
      </c>
      <c r="G28" s="48">
        <v>0</v>
      </c>
      <c r="H28" s="48">
        <v>0</v>
      </c>
      <c r="I28" s="7">
        <f t="shared" si="1"/>
        <v>0</v>
      </c>
      <c r="J28" s="6">
        <v>0</v>
      </c>
      <c r="K28" s="6">
        <v>0</v>
      </c>
      <c r="L28" s="7">
        <f t="shared" si="2"/>
        <v>0</v>
      </c>
      <c r="M28" s="6">
        <f t="shared" si="3"/>
        <v>4</v>
      </c>
      <c r="N28" s="6">
        <f t="shared" si="3"/>
        <v>0</v>
      </c>
      <c r="O28" s="7">
        <f t="shared" si="4"/>
        <v>-1</v>
      </c>
    </row>
    <row r="29" spans="1:15" ht="15.75" thickBot="1">
      <c r="A29" s="2" t="s">
        <v>14</v>
      </c>
      <c r="B29" s="12"/>
      <c r="C29" s="5">
        <v>10</v>
      </c>
      <c r="D29" s="19">
        <v>1</v>
      </c>
      <c r="E29" s="19">
        <v>0</v>
      </c>
      <c r="F29" s="7">
        <f t="shared" si="0"/>
        <v>-1</v>
      </c>
      <c r="G29" s="48">
        <v>0</v>
      </c>
      <c r="H29" s="48">
        <v>0</v>
      </c>
      <c r="I29" s="7">
        <f t="shared" si="1"/>
        <v>0</v>
      </c>
      <c r="J29" s="6">
        <v>0</v>
      </c>
      <c r="K29" s="6">
        <v>0</v>
      </c>
      <c r="L29" s="7">
        <f t="shared" si="2"/>
        <v>0</v>
      </c>
      <c r="M29" s="6">
        <f t="shared" si="3"/>
        <v>1</v>
      </c>
      <c r="N29" s="6">
        <f t="shared" si="3"/>
        <v>0</v>
      </c>
      <c r="O29" s="7">
        <f t="shared" si="4"/>
        <v>-1</v>
      </c>
    </row>
    <row r="30" spans="1:15" ht="15.75" thickBot="1">
      <c r="A30" s="2" t="s">
        <v>6</v>
      </c>
      <c r="B30" s="11"/>
      <c r="C30" s="5">
        <v>9</v>
      </c>
      <c r="D30" s="19">
        <v>0</v>
      </c>
      <c r="E30" s="19">
        <v>4</v>
      </c>
      <c r="F30" s="7">
        <f t="shared" si="0"/>
        <v>0</v>
      </c>
      <c r="G30" s="48">
        <v>0</v>
      </c>
      <c r="H30" s="48">
        <v>0</v>
      </c>
      <c r="I30" s="7">
        <f t="shared" si="1"/>
        <v>0</v>
      </c>
      <c r="J30" s="6">
        <v>0</v>
      </c>
      <c r="K30" s="6">
        <v>0</v>
      </c>
      <c r="L30" s="7">
        <f t="shared" si="2"/>
        <v>0</v>
      </c>
      <c r="M30" s="6">
        <f t="shared" si="3"/>
        <v>0</v>
      </c>
      <c r="N30" s="6">
        <f t="shared" si="3"/>
        <v>4</v>
      </c>
      <c r="O30" s="7">
        <f t="shared" si="4"/>
        <v>0</v>
      </c>
    </row>
    <row r="31" spans="1:15" ht="15.75" thickBot="1">
      <c r="A31" s="2" t="s">
        <v>8</v>
      </c>
      <c r="B31" s="11" t="s">
        <v>11</v>
      </c>
      <c r="C31" s="5">
        <v>8</v>
      </c>
      <c r="D31" s="19">
        <v>47</v>
      </c>
      <c r="E31" s="19">
        <v>1</v>
      </c>
      <c r="F31" s="7">
        <f t="shared" si="0"/>
        <v>-0.9787234042553191</v>
      </c>
      <c r="G31" s="48">
        <v>0</v>
      </c>
      <c r="H31" s="48">
        <v>0</v>
      </c>
      <c r="I31" s="7">
        <f t="shared" si="1"/>
        <v>0</v>
      </c>
      <c r="J31" s="6">
        <v>2</v>
      </c>
      <c r="K31" s="6">
        <v>0</v>
      </c>
      <c r="L31" s="7">
        <f t="shared" si="2"/>
        <v>-1</v>
      </c>
      <c r="M31" s="6">
        <f t="shared" si="3"/>
        <v>49</v>
      </c>
      <c r="N31" s="6">
        <f t="shared" si="3"/>
        <v>1</v>
      </c>
      <c r="O31" s="7">
        <f t="shared" si="4"/>
        <v>-0.9795918367346939</v>
      </c>
    </row>
    <row r="32" spans="1:15" ht="15.75" thickBot="1">
      <c r="A32" s="2" t="s">
        <v>10</v>
      </c>
      <c r="B32" s="11"/>
      <c r="C32" s="5">
        <v>7</v>
      </c>
      <c r="D32" s="19">
        <v>75</v>
      </c>
      <c r="E32" s="19">
        <v>0</v>
      </c>
      <c r="F32" s="7">
        <f t="shared" si="0"/>
        <v>-1</v>
      </c>
      <c r="G32" s="48">
        <v>0</v>
      </c>
      <c r="H32" s="48">
        <v>0</v>
      </c>
      <c r="I32" s="7">
        <f t="shared" si="1"/>
        <v>0</v>
      </c>
      <c r="J32" s="6">
        <v>13</v>
      </c>
      <c r="K32" s="6">
        <v>0</v>
      </c>
      <c r="L32" s="7">
        <f t="shared" si="2"/>
        <v>-1</v>
      </c>
      <c r="M32" s="6">
        <f t="shared" si="3"/>
        <v>88</v>
      </c>
      <c r="N32" s="6">
        <f t="shared" si="3"/>
        <v>0</v>
      </c>
      <c r="O32" s="7">
        <f t="shared" si="4"/>
        <v>-1</v>
      </c>
    </row>
    <row r="33" spans="1:15" ht="15.75" thickBot="1">
      <c r="A33" s="2" t="s">
        <v>6</v>
      </c>
      <c r="B33" s="11"/>
      <c r="C33" s="5">
        <v>6</v>
      </c>
      <c r="D33" s="19">
        <v>3</v>
      </c>
      <c r="E33" s="19">
        <v>48</v>
      </c>
      <c r="F33" s="7">
        <f t="shared" si="0"/>
        <v>15</v>
      </c>
      <c r="G33" s="48">
        <v>0</v>
      </c>
      <c r="H33" s="48">
        <v>0</v>
      </c>
      <c r="I33" s="7">
        <f t="shared" si="1"/>
        <v>0</v>
      </c>
      <c r="J33" s="6">
        <v>2</v>
      </c>
      <c r="K33" s="6">
        <v>3</v>
      </c>
      <c r="L33" s="7">
        <f t="shared" si="2"/>
        <v>0.5</v>
      </c>
      <c r="M33" s="6">
        <f t="shared" si="3"/>
        <v>5</v>
      </c>
      <c r="N33" s="6">
        <f t="shared" si="3"/>
        <v>51</v>
      </c>
      <c r="O33" s="7">
        <f t="shared" si="4"/>
        <v>9.2</v>
      </c>
    </row>
    <row r="34" spans="1:15" ht="15.75" thickBot="1">
      <c r="A34" s="2" t="s">
        <v>15</v>
      </c>
      <c r="B34" s="12"/>
      <c r="C34" s="5">
        <v>5</v>
      </c>
      <c r="D34" s="19">
        <v>9</v>
      </c>
      <c r="E34" s="19">
        <v>73</v>
      </c>
      <c r="F34" s="7">
        <f t="shared" si="0"/>
        <v>7.111111111111111</v>
      </c>
      <c r="G34" s="48">
        <v>0</v>
      </c>
      <c r="H34" s="48">
        <v>0</v>
      </c>
      <c r="I34" s="7">
        <f t="shared" si="1"/>
        <v>0</v>
      </c>
      <c r="J34" s="6">
        <v>0</v>
      </c>
      <c r="K34" s="6">
        <v>15</v>
      </c>
      <c r="L34" s="7">
        <f t="shared" si="2"/>
        <v>0</v>
      </c>
      <c r="M34" s="6">
        <f t="shared" si="3"/>
        <v>9</v>
      </c>
      <c r="N34" s="6">
        <f t="shared" si="3"/>
        <v>88</v>
      </c>
      <c r="O34" s="7">
        <f t="shared" si="4"/>
        <v>8.777777777777779</v>
      </c>
    </row>
    <row r="35" spans="1:15" ht="15.75" thickBot="1">
      <c r="A35" s="2"/>
      <c r="B35" s="11"/>
      <c r="C35" s="5">
        <v>4</v>
      </c>
      <c r="D35" s="19">
        <v>13</v>
      </c>
      <c r="E35" s="19">
        <v>5</v>
      </c>
      <c r="F35" s="7">
        <f t="shared" si="0"/>
        <v>-0.6153846153846154</v>
      </c>
      <c r="G35" s="48">
        <v>0</v>
      </c>
      <c r="H35" s="48">
        <v>0</v>
      </c>
      <c r="I35" s="7">
        <f t="shared" si="1"/>
        <v>0</v>
      </c>
      <c r="J35" s="6">
        <v>2</v>
      </c>
      <c r="K35" s="6">
        <v>1</v>
      </c>
      <c r="L35" s="7">
        <f t="shared" si="2"/>
        <v>-0.5</v>
      </c>
      <c r="M35" s="6">
        <f t="shared" si="3"/>
        <v>15</v>
      </c>
      <c r="N35" s="6">
        <f t="shared" si="3"/>
        <v>6</v>
      </c>
      <c r="O35" s="7">
        <f t="shared" si="4"/>
        <v>-0.6</v>
      </c>
    </row>
    <row r="36" spans="1:15" ht="15.75" thickBot="1">
      <c r="A36" s="2"/>
      <c r="B36" s="11" t="s">
        <v>7</v>
      </c>
      <c r="C36" s="5">
        <v>3</v>
      </c>
      <c r="D36" s="19">
        <v>1</v>
      </c>
      <c r="E36" s="19">
        <v>18</v>
      </c>
      <c r="F36" s="7">
        <f t="shared" si="0"/>
        <v>17</v>
      </c>
      <c r="G36" s="48">
        <v>0</v>
      </c>
      <c r="H36" s="48">
        <v>0</v>
      </c>
      <c r="I36" s="7">
        <f t="shared" si="1"/>
        <v>0</v>
      </c>
      <c r="J36" s="6">
        <v>1</v>
      </c>
      <c r="K36" s="6">
        <v>1</v>
      </c>
      <c r="L36" s="7">
        <f t="shared" si="2"/>
        <v>0</v>
      </c>
      <c r="M36" s="6">
        <f t="shared" si="3"/>
        <v>2</v>
      </c>
      <c r="N36" s="6">
        <f t="shared" si="3"/>
        <v>19</v>
      </c>
      <c r="O36" s="7">
        <f t="shared" si="4"/>
        <v>8.5</v>
      </c>
    </row>
    <row r="37" spans="1:15" ht="15.75" thickBot="1">
      <c r="A37" s="2"/>
      <c r="B37" s="11"/>
      <c r="C37" s="5">
        <v>2</v>
      </c>
      <c r="D37" s="19">
        <v>1</v>
      </c>
      <c r="E37" s="19">
        <v>7</v>
      </c>
      <c r="F37" s="7">
        <f t="shared" si="0"/>
        <v>6</v>
      </c>
      <c r="G37" s="48">
        <v>0</v>
      </c>
      <c r="H37" s="48">
        <v>0</v>
      </c>
      <c r="I37" s="7">
        <f t="shared" si="1"/>
        <v>0</v>
      </c>
      <c r="J37" s="6">
        <v>0</v>
      </c>
      <c r="K37" s="6">
        <v>2</v>
      </c>
      <c r="L37" s="7">
        <f t="shared" si="2"/>
        <v>0</v>
      </c>
      <c r="M37" s="6">
        <f t="shared" si="3"/>
        <v>1</v>
      </c>
      <c r="N37" s="6">
        <f t="shared" si="3"/>
        <v>9</v>
      </c>
      <c r="O37" s="7">
        <f t="shared" si="4"/>
        <v>8</v>
      </c>
    </row>
    <row r="38" spans="1:15" ht="15.75" thickBot="1">
      <c r="A38" s="9"/>
      <c r="B38" s="13"/>
      <c r="C38" s="5">
        <v>1</v>
      </c>
      <c r="D38" s="19">
        <v>20</v>
      </c>
      <c r="E38" s="19">
        <v>14</v>
      </c>
      <c r="F38" s="7">
        <f t="shared" si="0"/>
        <v>-0.30000000000000004</v>
      </c>
      <c r="G38" s="48">
        <v>0</v>
      </c>
      <c r="H38" s="48">
        <v>0</v>
      </c>
      <c r="I38" s="7">
        <f t="shared" si="1"/>
        <v>0</v>
      </c>
      <c r="J38" s="6">
        <v>0</v>
      </c>
      <c r="K38" s="6">
        <v>1</v>
      </c>
      <c r="L38" s="7">
        <f t="shared" si="2"/>
        <v>0</v>
      </c>
      <c r="M38" s="6">
        <f t="shared" si="3"/>
        <v>20</v>
      </c>
      <c r="N38" s="6">
        <f t="shared" si="3"/>
        <v>15</v>
      </c>
      <c r="O38" s="7">
        <f t="shared" si="4"/>
        <v>-0.25</v>
      </c>
    </row>
    <row r="39" spans="1:15" ht="15.75" customHeight="1" thickBot="1">
      <c r="A39" s="125" t="s">
        <v>27</v>
      </c>
      <c r="B39" s="126"/>
      <c r="C39" s="127"/>
      <c r="D39" s="6">
        <f>SUM(D24:D38)</f>
        <v>265</v>
      </c>
      <c r="E39" s="6">
        <f>SUM(E24:E38)</f>
        <v>261</v>
      </c>
      <c r="F39" s="7">
        <f t="shared" si="0"/>
        <v>-0.015094339622641506</v>
      </c>
      <c r="G39" s="6">
        <f>SUM(G24:G38)</f>
        <v>1</v>
      </c>
      <c r="H39" s="6">
        <f>SUM(H24:H38)</f>
        <v>0</v>
      </c>
      <c r="I39" s="7">
        <f t="shared" si="1"/>
        <v>-1</v>
      </c>
      <c r="J39" s="6">
        <f>SUM(J24:J38)</f>
        <v>26</v>
      </c>
      <c r="K39" s="6">
        <f>SUM(K24:K38)</f>
        <v>29</v>
      </c>
      <c r="L39" s="7">
        <f t="shared" si="2"/>
        <v>0.11538461538461542</v>
      </c>
      <c r="M39" s="6">
        <f>SUM(M24:M38)</f>
        <v>292</v>
      </c>
      <c r="N39" s="6">
        <f>SUM(N24:N38)</f>
        <v>290</v>
      </c>
      <c r="O39" s="7">
        <f t="shared" si="4"/>
        <v>-0.006849315068493178</v>
      </c>
    </row>
    <row r="40" spans="1:15" ht="15.75" thickBot="1">
      <c r="A40" s="2"/>
      <c r="B40" s="11"/>
      <c r="C40" s="5">
        <v>15</v>
      </c>
      <c r="D40" s="6">
        <v>0</v>
      </c>
      <c r="E40" s="6">
        <v>0</v>
      </c>
      <c r="F40" s="7">
        <f t="shared" si="0"/>
        <v>0</v>
      </c>
      <c r="G40" s="6">
        <v>0</v>
      </c>
      <c r="H40" s="6">
        <v>0</v>
      </c>
      <c r="I40" s="7">
        <f t="shared" si="1"/>
        <v>0</v>
      </c>
      <c r="J40" s="6">
        <v>0</v>
      </c>
      <c r="K40" s="6">
        <v>0</v>
      </c>
      <c r="L40" s="7">
        <f t="shared" si="2"/>
        <v>0</v>
      </c>
      <c r="M40" s="6">
        <v>0</v>
      </c>
      <c r="N40" s="6">
        <v>0</v>
      </c>
      <c r="O40" s="7">
        <f t="shared" si="4"/>
        <v>0</v>
      </c>
    </row>
    <row r="41" spans="1:15" ht="15.75" thickBot="1">
      <c r="A41" s="2"/>
      <c r="B41" s="11"/>
      <c r="C41" s="5">
        <v>14</v>
      </c>
      <c r="D41" s="6">
        <v>0</v>
      </c>
      <c r="E41" s="6">
        <v>0</v>
      </c>
      <c r="F41" s="7">
        <f t="shared" si="0"/>
        <v>0</v>
      </c>
      <c r="G41" s="6">
        <v>0</v>
      </c>
      <c r="H41" s="6">
        <v>0</v>
      </c>
      <c r="I41" s="7">
        <f t="shared" si="1"/>
        <v>0</v>
      </c>
      <c r="J41" s="6">
        <v>0</v>
      </c>
      <c r="K41" s="6">
        <v>0</v>
      </c>
      <c r="L41" s="7">
        <f t="shared" si="2"/>
        <v>0</v>
      </c>
      <c r="M41" s="6">
        <v>0</v>
      </c>
      <c r="N41" s="6">
        <v>0</v>
      </c>
      <c r="O41" s="7">
        <f t="shared" si="4"/>
        <v>0</v>
      </c>
    </row>
    <row r="42" spans="1:15" ht="15.75" thickBot="1">
      <c r="A42" s="2"/>
      <c r="B42" s="11" t="s">
        <v>6</v>
      </c>
      <c r="C42" s="5">
        <v>13</v>
      </c>
      <c r="D42" s="6">
        <v>0</v>
      </c>
      <c r="E42" s="6">
        <v>0</v>
      </c>
      <c r="F42" s="7">
        <f t="shared" si="0"/>
        <v>0</v>
      </c>
      <c r="G42" s="6">
        <v>0</v>
      </c>
      <c r="H42" s="6">
        <v>0</v>
      </c>
      <c r="I42" s="7">
        <f t="shared" si="1"/>
        <v>0</v>
      </c>
      <c r="J42" s="6">
        <v>0</v>
      </c>
      <c r="K42" s="6">
        <v>0</v>
      </c>
      <c r="L42" s="7">
        <f t="shared" si="2"/>
        <v>0</v>
      </c>
      <c r="M42" s="6">
        <v>0</v>
      </c>
      <c r="N42" s="6">
        <v>0</v>
      </c>
      <c r="O42" s="7">
        <f t="shared" si="4"/>
        <v>0</v>
      </c>
    </row>
    <row r="43" spans="1:15" ht="15.75" thickBot="1">
      <c r="A43" s="2" t="s">
        <v>7</v>
      </c>
      <c r="B43" s="11"/>
      <c r="C43" s="5">
        <v>12</v>
      </c>
      <c r="D43" s="6">
        <v>0</v>
      </c>
      <c r="E43" s="6">
        <v>0</v>
      </c>
      <c r="F43" s="7">
        <f t="shared" si="0"/>
        <v>0</v>
      </c>
      <c r="G43" s="6">
        <v>0</v>
      </c>
      <c r="H43" s="6">
        <v>0</v>
      </c>
      <c r="I43" s="7">
        <f t="shared" si="1"/>
        <v>0</v>
      </c>
      <c r="J43" s="6">
        <v>0</v>
      </c>
      <c r="K43" s="6">
        <v>0</v>
      </c>
      <c r="L43" s="7">
        <f t="shared" si="2"/>
        <v>0</v>
      </c>
      <c r="M43" s="6">
        <v>0</v>
      </c>
      <c r="N43" s="6">
        <v>0</v>
      </c>
      <c r="O43" s="7">
        <f t="shared" si="4"/>
        <v>0</v>
      </c>
    </row>
    <row r="44" spans="1:15" ht="15.75" thickBot="1">
      <c r="A44" s="2" t="s">
        <v>16</v>
      </c>
      <c r="B44" s="11"/>
      <c r="C44" s="5">
        <v>11</v>
      </c>
      <c r="D44" s="6">
        <v>0</v>
      </c>
      <c r="E44" s="6">
        <v>0</v>
      </c>
      <c r="F44" s="7">
        <f t="shared" si="0"/>
        <v>0</v>
      </c>
      <c r="G44" s="6">
        <v>0</v>
      </c>
      <c r="H44" s="6">
        <v>0</v>
      </c>
      <c r="I44" s="7">
        <f t="shared" si="1"/>
        <v>0</v>
      </c>
      <c r="J44" s="6">
        <v>0</v>
      </c>
      <c r="K44" s="6">
        <v>0</v>
      </c>
      <c r="L44" s="7">
        <f t="shared" si="2"/>
        <v>0</v>
      </c>
      <c r="M44" s="6">
        <v>0</v>
      </c>
      <c r="N44" s="6">
        <v>0</v>
      </c>
      <c r="O44" s="7">
        <f t="shared" si="4"/>
        <v>0</v>
      </c>
    </row>
    <row r="45" spans="1:15" ht="15.75" thickBot="1">
      <c r="A45" s="2" t="s">
        <v>17</v>
      </c>
      <c r="B45" s="12"/>
      <c r="C45" s="5">
        <v>10</v>
      </c>
      <c r="D45" s="6">
        <v>0</v>
      </c>
      <c r="E45" s="6">
        <v>0</v>
      </c>
      <c r="F45" s="7">
        <f t="shared" si="0"/>
        <v>0</v>
      </c>
      <c r="G45" s="6">
        <v>0</v>
      </c>
      <c r="H45" s="6">
        <v>0</v>
      </c>
      <c r="I45" s="7">
        <f t="shared" si="1"/>
        <v>0</v>
      </c>
      <c r="J45" s="6">
        <v>0</v>
      </c>
      <c r="K45" s="6">
        <v>0</v>
      </c>
      <c r="L45" s="7">
        <f t="shared" si="2"/>
        <v>0</v>
      </c>
      <c r="M45" s="6">
        <v>0</v>
      </c>
      <c r="N45" s="6">
        <v>0</v>
      </c>
      <c r="O45" s="7">
        <f t="shared" si="4"/>
        <v>0</v>
      </c>
    </row>
    <row r="46" spans="1:15" ht="15.75" thickBot="1">
      <c r="A46" s="2" t="s">
        <v>10</v>
      </c>
      <c r="B46" s="11"/>
      <c r="C46" s="5">
        <v>9</v>
      </c>
      <c r="D46" s="6">
        <v>0</v>
      </c>
      <c r="E46" s="6">
        <v>0</v>
      </c>
      <c r="F46" s="7">
        <f t="shared" si="0"/>
        <v>0</v>
      </c>
      <c r="G46" s="6">
        <v>0</v>
      </c>
      <c r="H46" s="6">
        <v>0</v>
      </c>
      <c r="I46" s="7">
        <f t="shared" si="1"/>
        <v>0</v>
      </c>
      <c r="J46" s="6">
        <v>0</v>
      </c>
      <c r="K46" s="6">
        <v>0</v>
      </c>
      <c r="L46" s="7">
        <f t="shared" si="2"/>
        <v>0</v>
      </c>
      <c r="M46" s="6">
        <v>0</v>
      </c>
      <c r="N46" s="6">
        <v>0</v>
      </c>
      <c r="O46" s="7">
        <f t="shared" si="4"/>
        <v>0</v>
      </c>
    </row>
    <row r="47" spans="1:15" ht="15.75" thickBot="1">
      <c r="A47" s="2" t="s">
        <v>9</v>
      </c>
      <c r="B47" s="11" t="s">
        <v>11</v>
      </c>
      <c r="C47" s="5">
        <v>8</v>
      </c>
      <c r="D47" s="6">
        <v>0</v>
      </c>
      <c r="E47" s="6">
        <v>0</v>
      </c>
      <c r="F47" s="7">
        <f t="shared" si="0"/>
        <v>0</v>
      </c>
      <c r="G47" s="6">
        <v>0</v>
      </c>
      <c r="H47" s="6">
        <v>0</v>
      </c>
      <c r="I47" s="7">
        <f t="shared" si="1"/>
        <v>0</v>
      </c>
      <c r="J47" s="6">
        <v>0</v>
      </c>
      <c r="K47" s="6">
        <v>0</v>
      </c>
      <c r="L47" s="7">
        <f t="shared" si="2"/>
        <v>0</v>
      </c>
      <c r="M47" s="6">
        <v>0</v>
      </c>
      <c r="N47" s="6">
        <v>0</v>
      </c>
      <c r="O47" s="7">
        <f t="shared" si="4"/>
        <v>0</v>
      </c>
    </row>
    <row r="48" spans="1:15" ht="15.75" thickBot="1">
      <c r="A48" s="2" t="s">
        <v>10</v>
      </c>
      <c r="B48" s="11"/>
      <c r="C48" s="5">
        <v>7</v>
      </c>
      <c r="D48" s="6">
        <v>0</v>
      </c>
      <c r="E48" s="6">
        <v>0</v>
      </c>
      <c r="F48" s="7">
        <f t="shared" si="0"/>
        <v>0</v>
      </c>
      <c r="G48" s="6">
        <v>0</v>
      </c>
      <c r="H48" s="6">
        <v>0</v>
      </c>
      <c r="I48" s="7">
        <f t="shared" si="1"/>
        <v>0</v>
      </c>
      <c r="J48" s="6">
        <v>0</v>
      </c>
      <c r="K48" s="6">
        <v>0</v>
      </c>
      <c r="L48" s="7">
        <f t="shared" si="2"/>
        <v>0</v>
      </c>
      <c r="M48" s="6">
        <v>0</v>
      </c>
      <c r="N48" s="6">
        <v>0</v>
      </c>
      <c r="O48" s="7">
        <f t="shared" si="4"/>
        <v>0</v>
      </c>
    </row>
    <row r="49" spans="1:15" ht="15.75" thickBot="1">
      <c r="A49" s="2" t="s">
        <v>7</v>
      </c>
      <c r="B49" s="11"/>
      <c r="C49" s="5">
        <v>6</v>
      </c>
      <c r="D49" s="6">
        <v>0</v>
      </c>
      <c r="E49" s="6">
        <v>0</v>
      </c>
      <c r="F49" s="7">
        <f t="shared" si="0"/>
        <v>0</v>
      </c>
      <c r="G49" s="6">
        <v>0</v>
      </c>
      <c r="H49" s="6">
        <v>0</v>
      </c>
      <c r="I49" s="7">
        <f t="shared" si="1"/>
        <v>0</v>
      </c>
      <c r="J49" s="6">
        <v>0</v>
      </c>
      <c r="K49" s="6">
        <v>0</v>
      </c>
      <c r="L49" s="7">
        <f t="shared" si="2"/>
        <v>0</v>
      </c>
      <c r="M49" s="6">
        <v>0</v>
      </c>
      <c r="N49" s="6">
        <v>0</v>
      </c>
      <c r="O49" s="7">
        <f t="shared" si="4"/>
        <v>0</v>
      </c>
    </row>
    <row r="50" spans="1:15" ht="15.75" thickBot="1">
      <c r="A50" s="2" t="s">
        <v>18</v>
      </c>
      <c r="B50" s="12"/>
      <c r="C50" s="5">
        <v>5</v>
      </c>
      <c r="D50" s="6">
        <v>0</v>
      </c>
      <c r="E50" s="6">
        <v>0</v>
      </c>
      <c r="F50" s="7">
        <f t="shared" si="0"/>
        <v>0</v>
      </c>
      <c r="G50" s="6">
        <v>0</v>
      </c>
      <c r="H50" s="6">
        <v>0</v>
      </c>
      <c r="I50" s="7">
        <f t="shared" si="1"/>
        <v>0</v>
      </c>
      <c r="J50" s="6">
        <v>0</v>
      </c>
      <c r="K50" s="6">
        <v>0</v>
      </c>
      <c r="L50" s="7">
        <f t="shared" si="2"/>
        <v>0</v>
      </c>
      <c r="M50" s="6">
        <v>0</v>
      </c>
      <c r="N50" s="6">
        <v>0</v>
      </c>
      <c r="O50" s="7">
        <f t="shared" si="4"/>
        <v>0</v>
      </c>
    </row>
    <row r="51" spans="1:15" ht="15.75" thickBot="1">
      <c r="A51" s="2"/>
      <c r="B51" s="11"/>
      <c r="C51" s="5">
        <v>4</v>
      </c>
      <c r="D51" s="6">
        <v>0</v>
      </c>
      <c r="E51" s="6">
        <v>0</v>
      </c>
      <c r="F51" s="7">
        <f t="shared" si="0"/>
        <v>0</v>
      </c>
      <c r="G51" s="6">
        <v>0</v>
      </c>
      <c r="H51" s="6">
        <v>0</v>
      </c>
      <c r="I51" s="7">
        <f t="shared" si="1"/>
        <v>0</v>
      </c>
      <c r="J51" s="6">
        <v>0</v>
      </c>
      <c r="K51" s="6">
        <v>0</v>
      </c>
      <c r="L51" s="7">
        <f t="shared" si="2"/>
        <v>0</v>
      </c>
      <c r="M51" s="6">
        <v>0</v>
      </c>
      <c r="N51" s="6">
        <v>0</v>
      </c>
      <c r="O51" s="7">
        <f t="shared" si="4"/>
        <v>0</v>
      </c>
    </row>
    <row r="52" spans="1:15" ht="15.75" thickBot="1">
      <c r="A52" s="2"/>
      <c r="B52" s="11" t="s">
        <v>7</v>
      </c>
      <c r="C52" s="5">
        <v>3</v>
      </c>
      <c r="D52" s="6">
        <v>0</v>
      </c>
      <c r="E52" s="6">
        <v>0</v>
      </c>
      <c r="F52" s="7">
        <f t="shared" si="0"/>
        <v>0</v>
      </c>
      <c r="G52" s="6">
        <v>0</v>
      </c>
      <c r="H52" s="6">
        <v>0</v>
      </c>
      <c r="I52" s="7">
        <f t="shared" si="1"/>
        <v>0</v>
      </c>
      <c r="J52" s="6">
        <v>0</v>
      </c>
      <c r="K52" s="6">
        <v>0</v>
      </c>
      <c r="L52" s="7">
        <f t="shared" si="2"/>
        <v>0</v>
      </c>
      <c r="M52" s="6">
        <v>0</v>
      </c>
      <c r="N52" s="6">
        <v>0</v>
      </c>
      <c r="O52" s="7">
        <f t="shared" si="4"/>
        <v>0</v>
      </c>
    </row>
    <row r="53" spans="1:15" ht="15.75" thickBot="1">
      <c r="A53" s="2"/>
      <c r="B53" s="11"/>
      <c r="C53" s="5">
        <v>2</v>
      </c>
      <c r="D53" s="6">
        <v>0</v>
      </c>
      <c r="E53" s="6">
        <v>0</v>
      </c>
      <c r="F53" s="7">
        <f t="shared" si="0"/>
        <v>0</v>
      </c>
      <c r="G53" s="6">
        <v>0</v>
      </c>
      <c r="H53" s="6">
        <v>0</v>
      </c>
      <c r="I53" s="7">
        <f t="shared" si="1"/>
        <v>0</v>
      </c>
      <c r="J53" s="6">
        <v>0</v>
      </c>
      <c r="K53" s="6">
        <v>0</v>
      </c>
      <c r="L53" s="7">
        <f t="shared" si="2"/>
        <v>0</v>
      </c>
      <c r="M53" s="6">
        <v>0</v>
      </c>
      <c r="N53" s="6">
        <v>0</v>
      </c>
      <c r="O53" s="7">
        <f t="shared" si="4"/>
        <v>0</v>
      </c>
    </row>
    <row r="54" spans="1:15" ht="15.75" thickBot="1">
      <c r="A54" s="9"/>
      <c r="B54" s="13"/>
      <c r="C54" s="5">
        <v>1</v>
      </c>
      <c r="D54" s="6">
        <v>0</v>
      </c>
      <c r="E54" s="6">
        <v>0</v>
      </c>
      <c r="F54" s="7">
        <f t="shared" si="0"/>
        <v>0</v>
      </c>
      <c r="G54" s="6">
        <v>0</v>
      </c>
      <c r="H54" s="6">
        <v>0</v>
      </c>
      <c r="I54" s="7">
        <f t="shared" si="1"/>
        <v>0</v>
      </c>
      <c r="J54" s="6">
        <v>0</v>
      </c>
      <c r="K54" s="6">
        <v>0</v>
      </c>
      <c r="L54" s="7">
        <f t="shared" si="2"/>
        <v>0</v>
      </c>
      <c r="M54" s="6">
        <v>0</v>
      </c>
      <c r="N54" s="6">
        <v>0</v>
      </c>
      <c r="O54" s="7">
        <f t="shared" si="4"/>
        <v>0</v>
      </c>
    </row>
    <row r="55" spans="1:15" ht="15.75" customHeight="1" thickBot="1">
      <c r="A55" s="119" t="s">
        <v>28</v>
      </c>
      <c r="B55" s="120"/>
      <c r="C55" s="121"/>
      <c r="D55" s="6">
        <f>SUM(D40:D54)</f>
        <v>0</v>
      </c>
      <c r="E55" s="6">
        <f>SUM(E40:E54)</f>
        <v>0</v>
      </c>
      <c r="F55" s="7">
        <f t="shared" si="0"/>
        <v>0</v>
      </c>
      <c r="G55" s="6">
        <f>SUM(G40:G54)</f>
        <v>0</v>
      </c>
      <c r="H55" s="6">
        <f>SUM(H40:H54)</f>
        <v>0</v>
      </c>
      <c r="I55" s="7">
        <f t="shared" si="1"/>
        <v>0</v>
      </c>
      <c r="J55" s="6">
        <f>SUM(J40:J54)</f>
        <v>0</v>
      </c>
      <c r="K55" s="6">
        <f>SUM(K40:K54)</f>
        <v>0</v>
      </c>
      <c r="L55" s="7">
        <f t="shared" si="2"/>
        <v>0</v>
      </c>
      <c r="M55" s="6">
        <f>SUM(M40:M54)</f>
        <v>0</v>
      </c>
      <c r="N55" s="6">
        <f>SUM(N40:N54)</f>
        <v>0</v>
      </c>
      <c r="O55" s="7">
        <f t="shared" si="4"/>
        <v>0</v>
      </c>
    </row>
    <row r="56" spans="1:15" ht="16.5" customHeight="1" thickBot="1">
      <c r="A56" s="119" t="s">
        <v>29</v>
      </c>
      <c r="B56" s="120"/>
      <c r="C56" s="121"/>
      <c r="D56" s="6">
        <f>SUM(D23+D39+D55)</f>
        <v>449</v>
      </c>
      <c r="E56" s="6">
        <f>SUM(E23+E39+E55)</f>
        <v>441</v>
      </c>
      <c r="F56" s="7">
        <f t="shared" si="0"/>
        <v>-0.017817371937639215</v>
      </c>
      <c r="G56" s="6">
        <f>+G23+G39+G55</f>
        <v>1</v>
      </c>
      <c r="H56" s="6">
        <f>+H23+H39+H55</f>
        <v>0</v>
      </c>
      <c r="I56" s="7">
        <f t="shared" si="1"/>
        <v>-1</v>
      </c>
      <c r="J56" s="6">
        <f>SUM(J23+J39+J55)</f>
        <v>41</v>
      </c>
      <c r="K56" s="6">
        <f>SUM(K23+K39+K55)</f>
        <v>47</v>
      </c>
      <c r="L56" s="7">
        <f t="shared" si="2"/>
        <v>0.14634146341463405</v>
      </c>
      <c r="M56" s="6">
        <f>M23+M39+M55</f>
        <v>491</v>
      </c>
      <c r="N56" s="6">
        <f>N23+N39+N55</f>
        <v>488</v>
      </c>
      <c r="O56" s="7">
        <f t="shared" si="4"/>
        <v>-0.006109979633401208</v>
      </c>
    </row>
    <row r="57" spans="1:15" ht="15">
      <c r="A57" s="15" t="s">
        <v>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">
      <c r="A58" s="15" t="s">
        <v>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7" t="s">
        <v>34</v>
      </c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7" t="s">
        <v>34</v>
      </c>
      <c r="O60" s="17" t="s">
        <v>34</v>
      </c>
    </row>
    <row r="61" spans="1:15" ht="15.75">
      <c r="A61" s="16"/>
      <c r="B61" s="16"/>
      <c r="C61" s="14" t="s">
        <v>34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4:12" ht="12.75">
      <c r="D62" s="18"/>
      <c r="E62" s="18"/>
      <c r="F62" s="18"/>
      <c r="G62" s="18"/>
      <c r="H62" s="18"/>
      <c r="I62" s="18"/>
      <c r="J62" s="18"/>
      <c r="K62" s="18"/>
      <c r="L62" s="18"/>
    </row>
    <row r="63" spans="4:12" ht="12.75">
      <c r="D63" s="18"/>
      <c r="E63" s="18"/>
      <c r="F63" s="18"/>
      <c r="G63" s="18"/>
      <c r="H63" s="18"/>
      <c r="I63" s="18"/>
      <c r="J63" s="18"/>
      <c r="K63" s="18"/>
      <c r="L63" s="18"/>
    </row>
    <row r="64" spans="4:12" ht="12.75">
      <c r="D64" s="18"/>
      <c r="E64" s="18"/>
      <c r="F64" s="18"/>
      <c r="G64" s="18"/>
      <c r="H64" s="18"/>
      <c r="I64" s="18"/>
      <c r="J64" s="18"/>
      <c r="K64" s="18"/>
      <c r="L64" s="18"/>
    </row>
    <row r="65" spans="4:12" ht="12.75">
      <c r="D65" s="18"/>
      <c r="E65" s="18"/>
      <c r="F65" s="18"/>
      <c r="G65" s="18"/>
      <c r="H65" s="18"/>
      <c r="I65" s="18"/>
      <c r="J65" s="18"/>
      <c r="K65" s="18"/>
      <c r="L65" s="18"/>
    </row>
    <row r="66" spans="4:12" ht="12.75">
      <c r="D66" s="18"/>
      <c r="E66" s="18"/>
      <c r="F66" s="18"/>
      <c r="G66" s="18"/>
      <c r="H66" s="18"/>
      <c r="I66" s="18"/>
      <c r="J66" s="18"/>
      <c r="K66" s="18"/>
      <c r="L66" s="18"/>
    </row>
    <row r="67" spans="4:12" ht="12.75">
      <c r="D67" s="18"/>
      <c r="E67" s="18"/>
      <c r="F67" s="18"/>
      <c r="G67" s="18"/>
      <c r="H67" s="18"/>
      <c r="I67" s="18"/>
      <c r="J67" s="18"/>
      <c r="K67" s="18"/>
      <c r="L67" s="18"/>
    </row>
    <row r="68" spans="4:12" ht="12.75">
      <c r="D68" s="18"/>
      <c r="E68" s="18"/>
      <c r="F68" s="18"/>
      <c r="G68" s="18"/>
      <c r="H68" s="18"/>
      <c r="I68" s="18"/>
      <c r="J68" s="18"/>
      <c r="K68" s="18"/>
      <c r="L68" s="18"/>
    </row>
    <row r="69" spans="4:12" ht="12.75">
      <c r="D69" s="18"/>
      <c r="E69" s="18"/>
      <c r="F69" s="18"/>
      <c r="G69" s="18"/>
      <c r="H69" s="18"/>
      <c r="I69" s="18"/>
      <c r="J69" s="18"/>
      <c r="K69" s="18"/>
      <c r="L69" s="18"/>
    </row>
    <row r="70" spans="4:12" ht="12.75">
      <c r="D70" s="18"/>
      <c r="E70" s="18"/>
      <c r="F70" s="18"/>
      <c r="G70" s="18"/>
      <c r="H70" s="18"/>
      <c r="I70" s="18"/>
      <c r="J70" s="18"/>
      <c r="K70" s="18"/>
      <c r="L70" s="18"/>
    </row>
    <row r="71" spans="4:12" ht="12.75">
      <c r="D71" s="18"/>
      <c r="E71" s="18"/>
      <c r="F71" s="18"/>
      <c r="G71" s="18"/>
      <c r="H71" s="18"/>
      <c r="I71" s="18"/>
      <c r="J71" s="18"/>
      <c r="K71" s="18"/>
      <c r="L71" s="18"/>
    </row>
    <row r="72" spans="4:12" ht="12.75">
      <c r="D72" s="18"/>
      <c r="E72" s="18"/>
      <c r="F72" s="18"/>
      <c r="G72" s="18"/>
      <c r="H72" s="18"/>
      <c r="I72" s="18"/>
      <c r="J72" s="18"/>
      <c r="K72" s="18"/>
      <c r="L72" s="18"/>
    </row>
    <row r="73" spans="4:12" ht="12.75">
      <c r="D73" s="18"/>
      <c r="E73" s="18"/>
      <c r="F73" s="18"/>
      <c r="G73" s="18"/>
      <c r="H73" s="18"/>
      <c r="I73" s="18"/>
      <c r="J73" s="18"/>
      <c r="K73" s="18"/>
      <c r="L73" s="18"/>
    </row>
    <row r="74" spans="4:12" ht="12.75">
      <c r="D74" s="18"/>
      <c r="E74" s="18"/>
      <c r="F74" s="18"/>
      <c r="G74" s="18"/>
      <c r="H74" s="18"/>
      <c r="I74" s="18"/>
      <c r="J74" s="18"/>
      <c r="K74" s="18"/>
      <c r="L74" s="18"/>
    </row>
    <row r="75" spans="4:12" ht="12.75">
      <c r="D75" s="18"/>
      <c r="E75" s="18"/>
      <c r="F75" s="18"/>
      <c r="G75" s="18"/>
      <c r="H75" s="18"/>
      <c r="I75" s="18"/>
      <c r="J75" s="18"/>
      <c r="K75" s="18"/>
      <c r="L75" s="18"/>
    </row>
    <row r="76" spans="4:12" ht="12.75">
      <c r="D76" s="18"/>
      <c r="E76" s="18"/>
      <c r="F76" s="18"/>
      <c r="G76" s="18"/>
      <c r="H76" s="18"/>
      <c r="I76" s="18"/>
      <c r="J76" s="18"/>
      <c r="K76" s="18"/>
      <c r="L76" s="18"/>
    </row>
    <row r="77" spans="4:12" ht="12.75">
      <c r="D77" s="18"/>
      <c r="E77" s="18"/>
      <c r="F77" s="18"/>
      <c r="G77" s="18"/>
      <c r="H77" s="18"/>
      <c r="I77" s="18"/>
      <c r="J77" s="18"/>
      <c r="K77" s="18"/>
      <c r="L77" s="18"/>
    </row>
    <row r="78" spans="4:12" ht="12.75">
      <c r="D78" s="18"/>
      <c r="E78" s="18"/>
      <c r="F78" s="18"/>
      <c r="G78" s="18"/>
      <c r="H78" s="18"/>
      <c r="I78" s="18"/>
      <c r="J78" s="18"/>
      <c r="K78" s="18"/>
      <c r="L78" s="18"/>
    </row>
    <row r="79" spans="4:12" ht="12.75">
      <c r="D79" s="18"/>
      <c r="E79" s="18"/>
      <c r="F79" s="18"/>
      <c r="G79" s="18"/>
      <c r="H79" s="18"/>
      <c r="I79" s="18"/>
      <c r="J79" s="18"/>
      <c r="K79" s="18"/>
      <c r="L79" s="18"/>
    </row>
    <row r="80" spans="4:12" ht="12.75">
      <c r="D80" s="18"/>
      <c r="E80" s="18"/>
      <c r="F80" s="18"/>
      <c r="G80" s="18"/>
      <c r="H80" s="18"/>
      <c r="I80" s="18"/>
      <c r="J80" s="18"/>
      <c r="K80" s="18"/>
      <c r="L80" s="18"/>
    </row>
    <row r="81" spans="4:12" ht="12.75">
      <c r="D81" s="18"/>
      <c r="E81" s="18"/>
      <c r="F81" s="18"/>
      <c r="G81" s="18"/>
      <c r="H81" s="18"/>
      <c r="I81" s="18"/>
      <c r="J81" s="18"/>
      <c r="K81" s="18"/>
      <c r="L81" s="18"/>
    </row>
    <row r="82" spans="4:12" ht="12.75">
      <c r="D82" s="18"/>
      <c r="E82" s="18"/>
      <c r="F82" s="18"/>
      <c r="G82" s="18"/>
      <c r="H82" s="18"/>
      <c r="I82" s="18"/>
      <c r="J82" s="18"/>
      <c r="K82" s="18"/>
      <c r="L82" s="18"/>
    </row>
    <row r="83" spans="4:12" ht="12.75">
      <c r="D83" s="18"/>
      <c r="E83" s="18"/>
      <c r="F83" s="18"/>
      <c r="G83" s="18"/>
      <c r="H83" s="18"/>
      <c r="I83" s="18"/>
      <c r="J83" s="18"/>
      <c r="K83" s="18"/>
      <c r="L83" s="18"/>
    </row>
    <row r="84" spans="4:12" ht="12.75">
      <c r="D84" s="18"/>
      <c r="E84" s="18"/>
      <c r="F84" s="18"/>
      <c r="G84" s="18"/>
      <c r="H84" s="18"/>
      <c r="I84" s="18"/>
      <c r="J84" s="18"/>
      <c r="K84" s="18"/>
      <c r="L84" s="18"/>
    </row>
    <row r="85" spans="4:12" ht="12.75">
      <c r="D85" s="18"/>
      <c r="E85" s="18"/>
      <c r="F85" s="18"/>
      <c r="G85" s="18"/>
      <c r="H85" s="18"/>
      <c r="I85" s="18"/>
      <c r="J85" s="18"/>
      <c r="K85" s="18"/>
      <c r="L85" s="18"/>
    </row>
    <row r="86" spans="4:12" ht="12.75">
      <c r="D86" s="18"/>
      <c r="E86" s="18"/>
      <c r="F86" s="18"/>
      <c r="G86" s="18"/>
      <c r="H86" s="18"/>
      <c r="I86" s="18"/>
      <c r="J86" s="18"/>
      <c r="K86" s="18"/>
      <c r="L86" s="18"/>
    </row>
  </sheetData>
  <mergeCells count="12">
    <mergeCell ref="A5:C5"/>
    <mergeCell ref="D5:O5"/>
    <mergeCell ref="A6:C6"/>
    <mergeCell ref="D6:F6"/>
    <mergeCell ref="G6:I6"/>
    <mergeCell ref="J6:L6"/>
    <mergeCell ref="M6:O6"/>
    <mergeCell ref="A56:C56"/>
    <mergeCell ref="A7:C7"/>
    <mergeCell ref="A23:C23"/>
    <mergeCell ref="A39:C39"/>
    <mergeCell ref="A55:C55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Juízes do pleno do TRE/SC</dc:title>
  <dc:subject/>
  <dc:creator>bruno.anjos</dc:creator>
  <cp:keywords/>
  <dc:description/>
  <cp:lastModifiedBy>teste2</cp:lastModifiedBy>
  <cp:lastPrinted>2010-09-10T20:41:24Z</cp:lastPrinted>
  <dcterms:created xsi:type="dcterms:W3CDTF">2010-01-11T15:46:31Z</dcterms:created>
  <dcterms:modified xsi:type="dcterms:W3CDTF">2010-01-15T13:20:04Z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